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n\Downloads\"/>
    </mc:Choice>
  </mc:AlternateContent>
  <xr:revisionPtr revIDLastSave="0" documentId="13_ncr:1_{8F768AC0-BA3E-4010-B7EC-4B727CBF5731}" xr6:coauthVersionLast="40" xr6:coauthVersionMax="40" xr10:uidLastSave="{00000000-0000-0000-0000-000000000000}"/>
  <bookViews>
    <workbookView xWindow="-108" yWindow="-108" windowWidth="23256" windowHeight="12600" xr2:uid="{841C20E2-CCA2-4F94-A3D4-4A53E33A0B95}"/>
  </bookViews>
  <sheets>
    <sheet name="Orçamento" sheetId="1" r:id="rId1"/>
    <sheet name="Análise Anual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0" i="1" l="1"/>
  <c r="O170" i="1"/>
  <c r="N170" i="1"/>
  <c r="M170" i="1"/>
  <c r="L170" i="1"/>
  <c r="K170" i="1"/>
  <c r="J170" i="1"/>
  <c r="I170" i="1"/>
  <c r="H170" i="1"/>
  <c r="G170" i="1"/>
  <c r="F170" i="1"/>
  <c r="E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P95" i="1"/>
  <c r="O95" i="1"/>
  <c r="N95" i="1"/>
  <c r="M95" i="1"/>
  <c r="L95" i="1"/>
  <c r="K95" i="1"/>
  <c r="J95" i="1"/>
  <c r="I95" i="1"/>
  <c r="H95" i="1"/>
  <c r="G95" i="1"/>
  <c r="F95" i="1"/>
  <c r="E95" i="1"/>
  <c r="P86" i="1"/>
  <c r="O86" i="1"/>
  <c r="N86" i="1"/>
  <c r="M86" i="1"/>
  <c r="L86" i="1"/>
  <c r="K86" i="1"/>
  <c r="J86" i="1"/>
  <c r="I86" i="1"/>
  <c r="H86" i="1"/>
  <c r="G86" i="1"/>
  <c r="F86" i="1"/>
  <c r="E86" i="1"/>
  <c r="P78" i="1"/>
  <c r="O78" i="1"/>
  <c r="N78" i="1"/>
  <c r="M78" i="1"/>
  <c r="L78" i="1"/>
  <c r="K78" i="1"/>
  <c r="J78" i="1"/>
  <c r="I78" i="1"/>
  <c r="H78" i="1"/>
  <c r="G78" i="1"/>
  <c r="F78" i="1"/>
  <c r="E78" i="1"/>
  <c r="P68" i="1"/>
  <c r="O68" i="1"/>
  <c r="N68" i="1"/>
  <c r="M68" i="1"/>
  <c r="L68" i="1"/>
  <c r="K68" i="1"/>
  <c r="J68" i="1"/>
  <c r="I68" i="1"/>
  <c r="H68" i="1"/>
  <c r="G68" i="1"/>
  <c r="F68" i="1"/>
  <c r="E68" i="1"/>
  <c r="P56" i="1"/>
  <c r="O56" i="1"/>
  <c r="N56" i="1"/>
  <c r="M56" i="1"/>
  <c r="L56" i="1"/>
  <c r="K56" i="1"/>
  <c r="J56" i="1"/>
  <c r="I56" i="1"/>
  <c r="H56" i="1"/>
  <c r="G56" i="1"/>
  <c r="F56" i="1"/>
  <c r="E56" i="1"/>
  <c r="P42" i="1"/>
  <c r="O42" i="1"/>
  <c r="N42" i="1"/>
  <c r="M42" i="1"/>
  <c r="L42" i="1"/>
  <c r="K42" i="1"/>
  <c r="J42" i="1"/>
  <c r="I42" i="1"/>
  <c r="H42" i="1"/>
  <c r="G42" i="1"/>
  <c r="F42" i="1"/>
  <c r="E42" i="1"/>
  <c r="P23" i="1"/>
  <c r="O23" i="1"/>
  <c r="N23" i="1"/>
  <c r="N21" i="1" s="1"/>
  <c r="M23" i="1"/>
  <c r="L23" i="1"/>
  <c r="K23" i="1"/>
  <c r="K21" i="1" s="1"/>
  <c r="J23" i="1"/>
  <c r="J21" i="1" s="1"/>
  <c r="I23" i="1"/>
  <c r="H23" i="1"/>
  <c r="G23" i="1"/>
  <c r="G21" i="1" s="1"/>
  <c r="F23" i="1"/>
  <c r="F21" i="1" s="1"/>
  <c r="E23" i="1"/>
  <c r="E21" i="1" s="1"/>
  <c r="E22" i="1"/>
  <c r="P21" i="1"/>
  <c r="O21" i="1"/>
  <c r="P22" i="1" s="1"/>
  <c r="L21" i="1"/>
  <c r="L20" i="1" s="1"/>
  <c r="H21" i="1"/>
  <c r="H20" i="1" s="1"/>
  <c r="P20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I21" i="1" l="1"/>
  <c r="I20" i="1" s="1"/>
  <c r="M21" i="1"/>
  <c r="M20" i="1" s="1"/>
  <c r="F161" i="1"/>
  <c r="J161" i="1"/>
  <c r="G161" i="1"/>
  <c r="K161" i="1"/>
  <c r="O161" i="1"/>
  <c r="N161" i="1"/>
  <c r="H161" i="1"/>
  <c r="L161" i="1"/>
  <c r="P161" i="1"/>
  <c r="E161" i="1"/>
  <c r="I161" i="1"/>
  <c r="M161" i="1"/>
  <c r="E20" i="1"/>
  <c r="O20" i="1"/>
  <c r="I22" i="1"/>
  <c r="M22" i="1"/>
  <c r="J22" i="1"/>
  <c r="K22" i="1"/>
  <c r="J20" i="1"/>
  <c r="L22" i="1"/>
  <c r="K20" i="1"/>
  <c r="N20" i="1"/>
  <c r="O22" i="1"/>
  <c r="N22" i="1"/>
  <c r="H22" i="1"/>
  <c r="G20" i="1"/>
  <c r="F22" i="1"/>
  <c r="G22" i="1"/>
  <c r="F20" i="1"/>
  <c r="A5" i="2" l="1"/>
  <c r="A14" i="2"/>
  <c r="A13" i="2"/>
  <c r="A12" i="2"/>
  <c r="A11" i="2"/>
  <c r="A10" i="2"/>
  <c r="A9" i="2"/>
  <c r="A8" i="2"/>
  <c r="A7" i="2"/>
  <c r="A6" i="2"/>
  <c r="O10" i="2" l="1"/>
  <c r="O12" i="2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E5" i="1"/>
  <c r="F5" i="1"/>
  <c r="G5" i="1"/>
  <c r="H5" i="1"/>
  <c r="I5" i="1"/>
  <c r="J5" i="1"/>
  <c r="K5" i="1"/>
  <c r="L5" i="1"/>
  <c r="M5" i="1"/>
  <c r="N5" i="1"/>
  <c r="O5" i="1"/>
  <c r="P5" i="1"/>
  <c r="C151" i="1"/>
  <c r="C163" i="1" s="1"/>
  <c r="C152" i="1"/>
  <c r="C164" i="1" s="1"/>
  <c r="C153" i="1"/>
  <c r="C165" i="1" s="1"/>
  <c r="C154" i="1"/>
  <c r="C166" i="1" s="1"/>
  <c r="C155" i="1"/>
  <c r="C156" i="1"/>
  <c r="C168" i="1" s="1"/>
  <c r="C157" i="1"/>
  <c r="C169" i="1" s="1"/>
  <c r="C158" i="1"/>
  <c r="C170" i="1" s="1"/>
  <c r="C167" i="1"/>
  <c r="O14" i="2" l="1"/>
  <c r="O13" i="2"/>
  <c r="O11" i="2"/>
  <c r="O9" i="2"/>
  <c r="O8" i="2"/>
  <c r="O7" i="2"/>
  <c r="O6" i="2"/>
  <c r="O5" i="2"/>
  <c r="E4" i="1"/>
  <c r="L4" i="1"/>
  <c r="O4" i="1"/>
  <c r="K4" i="1"/>
  <c r="G4" i="1"/>
  <c r="H4" i="1"/>
  <c r="N4" i="1"/>
  <c r="J4" i="1"/>
  <c r="F4" i="1"/>
  <c r="P4" i="1"/>
  <c r="M4" i="1"/>
  <c r="I4" i="1"/>
  <c r="I136" i="1" l="1"/>
  <c r="I139" i="1" s="1"/>
  <c r="I160" i="1" s="1"/>
  <c r="I126" i="1"/>
  <c r="I117" i="1"/>
  <c r="F13" i="2" s="1"/>
  <c r="I105" i="1"/>
  <c r="F12" i="2" s="1"/>
  <c r="I96" i="1"/>
  <c r="I87" i="1"/>
  <c r="F10" i="2" s="1"/>
  <c r="I79" i="1"/>
  <c r="F9" i="2" s="1"/>
  <c r="I69" i="1"/>
  <c r="F8" i="2" s="1"/>
  <c r="I57" i="1"/>
  <c r="I43" i="1"/>
  <c r="F6" i="2" s="1"/>
  <c r="I24" i="1"/>
  <c r="F5" i="2" s="1"/>
  <c r="I18" i="1"/>
  <c r="K136" i="1"/>
  <c r="K139" i="1" s="1"/>
  <c r="K160" i="1" s="1"/>
  <c r="K126" i="1"/>
  <c r="H14" i="2" s="1"/>
  <c r="K117" i="1"/>
  <c r="H13" i="2" s="1"/>
  <c r="K105" i="1"/>
  <c r="H12" i="2" s="1"/>
  <c r="K96" i="1"/>
  <c r="K87" i="1"/>
  <c r="H10" i="2" s="1"/>
  <c r="K79" i="1"/>
  <c r="K69" i="1"/>
  <c r="H8" i="2" s="1"/>
  <c r="K57" i="1"/>
  <c r="K43" i="1"/>
  <c r="H6" i="2" s="1"/>
  <c r="K24" i="1"/>
  <c r="K18" i="1"/>
  <c r="N136" i="1"/>
  <c r="N139" i="1" s="1"/>
  <c r="N160" i="1" s="1"/>
  <c r="N96" i="1"/>
  <c r="N57" i="1"/>
  <c r="K7" i="2" s="1"/>
  <c r="N117" i="1"/>
  <c r="K13" i="2" s="1"/>
  <c r="N79" i="1"/>
  <c r="K9" i="2" s="1"/>
  <c r="N126" i="1"/>
  <c r="K14" i="2" s="1"/>
  <c r="N43" i="1"/>
  <c r="N105" i="1"/>
  <c r="N69" i="1"/>
  <c r="K8" i="2" s="1"/>
  <c r="N18" i="1"/>
  <c r="N87" i="1"/>
  <c r="N24" i="1"/>
  <c r="K5" i="2" s="1"/>
  <c r="O136" i="1"/>
  <c r="O139" i="1" s="1"/>
  <c r="O160" i="1" s="1"/>
  <c r="O126" i="1"/>
  <c r="O117" i="1"/>
  <c r="L13" i="2" s="1"/>
  <c r="O105" i="1"/>
  <c r="L12" i="2" s="1"/>
  <c r="O96" i="1"/>
  <c r="O79" i="1"/>
  <c r="O57" i="1"/>
  <c r="L7" i="2" s="1"/>
  <c r="O43" i="1"/>
  <c r="L6" i="2" s="1"/>
  <c r="O24" i="1"/>
  <c r="O87" i="1"/>
  <c r="O69" i="1"/>
  <c r="L8" i="2" s="1"/>
  <c r="O18" i="1"/>
  <c r="P138" i="1"/>
  <c r="P136" i="1"/>
  <c r="P139" i="1" s="1"/>
  <c r="P160" i="1" s="1"/>
  <c r="P126" i="1"/>
  <c r="P117" i="1"/>
  <c r="M13" i="2" s="1"/>
  <c r="P105" i="1"/>
  <c r="P96" i="1"/>
  <c r="P87" i="1"/>
  <c r="M10" i="2" s="1"/>
  <c r="P79" i="1"/>
  <c r="M9" i="2" s="1"/>
  <c r="P69" i="1"/>
  <c r="P57" i="1"/>
  <c r="P43" i="1"/>
  <c r="M6" i="2" s="1"/>
  <c r="P24" i="1"/>
  <c r="M5" i="2" s="1"/>
  <c r="P18" i="1"/>
  <c r="H136" i="1"/>
  <c r="H139" i="1" s="1"/>
  <c r="H160" i="1" s="1"/>
  <c r="H126" i="1"/>
  <c r="E14" i="2" s="1"/>
  <c r="H117" i="1"/>
  <c r="E13" i="2" s="1"/>
  <c r="H105" i="1"/>
  <c r="H96" i="1"/>
  <c r="H87" i="1"/>
  <c r="E10" i="2" s="1"/>
  <c r="H79" i="1"/>
  <c r="E9" i="2" s="1"/>
  <c r="H69" i="1"/>
  <c r="H57" i="1"/>
  <c r="H43" i="1"/>
  <c r="E6" i="2" s="1"/>
  <c r="H24" i="1"/>
  <c r="E5" i="2" s="1"/>
  <c r="H18" i="1"/>
  <c r="L136" i="1"/>
  <c r="L139" i="1" s="1"/>
  <c r="L160" i="1" s="1"/>
  <c r="L126" i="1"/>
  <c r="I14" i="2" s="1"/>
  <c r="L117" i="1"/>
  <c r="I13" i="2" s="1"/>
  <c r="L105" i="1"/>
  <c r="I12" i="2" s="1"/>
  <c r="L96" i="1"/>
  <c r="I11" i="2" s="1"/>
  <c r="L87" i="1"/>
  <c r="L79" i="1"/>
  <c r="I9" i="2" s="1"/>
  <c r="L69" i="1"/>
  <c r="I8" i="2" s="1"/>
  <c r="L57" i="1"/>
  <c r="I7" i="2" s="1"/>
  <c r="L43" i="1"/>
  <c r="I6" i="2" s="1"/>
  <c r="L24" i="1"/>
  <c r="I5" i="2" s="1"/>
  <c r="L18" i="1"/>
  <c r="J126" i="1"/>
  <c r="J87" i="1"/>
  <c r="G10" i="2" s="1"/>
  <c r="J43" i="1"/>
  <c r="G6" i="2" s="1"/>
  <c r="J69" i="1"/>
  <c r="G8" i="2" s="1"/>
  <c r="J79" i="1"/>
  <c r="J136" i="1"/>
  <c r="J139" i="1" s="1"/>
  <c r="J160" i="1" s="1"/>
  <c r="J96" i="1"/>
  <c r="G11" i="2" s="1"/>
  <c r="J57" i="1"/>
  <c r="G7" i="2" s="1"/>
  <c r="J105" i="1"/>
  <c r="G12" i="2" s="1"/>
  <c r="J24" i="1"/>
  <c r="G5" i="2" s="1"/>
  <c r="J18" i="1"/>
  <c r="J117" i="1"/>
  <c r="G13" i="2" s="1"/>
  <c r="M136" i="1"/>
  <c r="M139" i="1" s="1"/>
  <c r="M160" i="1" s="1"/>
  <c r="M126" i="1"/>
  <c r="J14" i="2" s="1"/>
  <c r="M117" i="1"/>
  <c r="J13" i="2" s="1"/>
  <c r="M105" i="1"/>
  <c r="M96" i="1"/>
  <c r="J11" i="2" s="1"/>
  <c r="M87" i="1"/>
  <c r="J10" i="2" s="1"/>
  <c r="M79" i="1"/>
  <c r="J9" i="2" s="1"/>
  <c r="M69" i="1"/>
  <c r="M57" i="1"/>
  <c r="J7" i="2" s="1"/>
  <c r="M43" i="1"/>
  <c r="J6" i="2" s="1"/>
  <c r="M24" i="1"/>
  <c r="J5" i="2" s="1"/>
  <c r="M18" i="1"/>
  <c r="F117" i="1"/>
  <c r="C13" i="2" s="1"/>
  <c r="F79" i="1"/>
  <c r="F24" i="1"/>
  <c r="C5" i="2" s="1"/>
  <c r="F18" i="1"/>
  <c r="F105" i="1"/>
  <c r="C12" i="2" s="1"/>
  <c r="F126" i="1"/>
  <c r="C14" i="2" s="1"/>
  <c r="F87" i="1"/>
  <c r="C10" i="2" s="1"/>
  <c r="F43" i="1"/>
  <c r="F136" i="1"/>
  <c r="F96" i="1"/>
  <c r="C11" i="2" s="1"/>
  <c r="F57" i="1"/>
  <c r="C7" i="2" s="1"/>
  <c r="F69" i="1"/>
  <c r="C8" i="2" s="1"/>
  <c r="G136" i="1"/>
  <c r="G139" i="1" s="1"/>
  <c r="G160" i="1" s="1"/>
  <c r="G126" i="1"/>
  <c r="D14" i="2" s="1"/>
  <c r="G117" i="1"/>
  <c r="D13" i="2" s="1"/>
  <c r="G105" i="1"/>
  <c r="G96" i="1"/>
  <c r="D11" i="2" s="1"/>
  <c r="G57" i="1"/>
  <c r="G24" i="1"/>
  <c r="D5" i="2" s="1"/>
  <c r="G87" i="1"/>
  <c r="D10" i="2" s="1"/>
  <c r="G79" i="1"/>
  <c r="D9" i="2" s="1"/>
  <c r="G69" i="1"/>
  <c r="G43" i="1"/>
  <c r="D6" i="2" s="1"/>
  <c r="G18" i="1"/>
  <c r="E138" i="1"/>
  <c r="E136" i="1"/>
  <c r="E139" i="1" s="1"/>
  <c r="E160" i="1" s="1"/>
  <c r="E126" i="1"/>
  <c r="B14" i="2" s="1"/>
  <c r="E117" i="1"/>
  <c r="B13" i="2" s="1"/>
  <c r="E105" i="1"/>
  <c r="B12" i="2" s="1"/>
  <c r="E96" i="1"/>
  <c r="B11" i="2" s="1"/>
  <c r="E87" i="1"/>
  <c r="B10" i="2" s="1"/>
  <c r="E79" i="1"/>
  <c r="E69" i="1"/>
  <c r="B8" i="2" s="1"/>
  <c r="E57" i="1"/>
  <c r="B7" i="2" s="1"/>
  <c r="E43" i="1"/>
  <c r="B6" i="2" s="1"/>
  <c r="E24" i="1"/>
  <c r="B5" i="2" s="1"/>
  <c r="E18" i="1"/>
  <c r="N9" i="2"/>
  <c r="N5" i="2"/>
  <c r="N12" i="2"/>
  <c r="N10" i="2"/>
  <c r="N6" i="2"/>
  <c r="N11" i="2"/>
  <c r="N7" i="2"/>
  <c r="N13" i="2"/>
  <c r="N8" i="2"/>
  <c r="N14" i="2"/>
  <c r="C9" i="2"/>
  <c r="C6" i="2"/>
  <c r="F14" i="2"/>
  <c r="F11" i="2"/>
  <c r="F7" i="2"/>
  <c r="J12" i="2"/>
  <c r="J8" i="2"/>
  <c r="K12" i="2"/>
  <c r="K11" i="2"/>
  <c r="K10" i="2"/>
  <c r="K6" i="2"/>
  <c r="L14" i="2"/>
  <c r="L11" i="2"/>
  <c r="L10" i="2"/>
  <c r="L9" i="2"/>
  <c r="L5" i="2"/>
  <c r="D12" i="2"/>
  <c r="D8" i="2"/>
  <c r="D7" i="2"/>
  <c r="G14" i="2"/>
  <c r="G9" i="2"/>
  <c r="H11" i="2"/>
  <c r="H9" i="2"/>
  <c r="H7" i="2"/>
  <c r="H5" i="2"/>
  <c r="M14" i="2"/>
  <c r="M12" i="2"/>
  <c r="M11" i="2"/>
  <c r="M8" i="2"/>
  <c r="M7" i="2"/>
  <c r="E12" i="2"/>
  <c r="E11" i="2"/>
  <c r="E8" i="2"/>
  <c r="E7" i="2"/>
  <c r="I10" i="2"/>
  <c r="B9" i="2"/>
  <c r="F139" i="1" l="1"/>
  <c r="F160" i="1" s="1"/>
  <c r="J138" i="1"/>
  <c r="O138" i="1"/>
  <c r="G138" i="1"/>
  <c r="D15" i="2" s="1"/>
  <c r="H138" i="1"/>
  <c r="E15" i="2" s="1"/>
  <c r="N138" i="1"/>
  <c r="K138" i="1"/>
  <c r="H15" i="2" s="1"/>
  <c r="L138" i="1"/>
  <c r="I15" i="2" s="1"/>
  <c r="F138" i="1"/>
  <c r="C15" i="2" s="1"/>
  <c r="M138" i="1"/>
  <c r="I138" i="1"/>
  <c r="F15" i="2" s="1"/>
  <c r="G15" i="2"/>
  <c r="M15" i="2"/>
  <c r="K15" i="2"/>
  <c r="B15" i="2" l="1"/>
  <c r="O15" i="2"/>
  <c r="L15" i="2"/>
  <c r="J15" i="2"/>
  <c r="N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Hiran Williams</author>
    <author>Hiran Williams de A. Júnior</author>
  </authors>
  <commentList>
    <comment ref="C137" authorId="0" shapeId="0" xr:uid="{490C3F8D-A1F0-4433-80B2-9D91AD44B07D}">
      <text>
        <r>
          <rPr>
            <b/>
            <sz val="9"/>
            <color indexed="81"/>
            <rFont val="Tahoma"/>
            <family val="2"/>
          </rPr>
          <t>Hiran Williams:</t>
        </r>
        <r>
          <rPr>
            <sz val="9"/>
            <color indexed="81"/>
            <rFont val="Tahoma"/>
            <family val="2"/>
          </rPr>
          <t xml:space="preserve">
Quanto (%) você planejou investir.</t>
        </r>
      </text>
    </comment>
    <comment ref="C138" authorId="0" shapeId="0" xr:uid="{4B0F752A-3848-451E-850D-1761E0A5E96A}">
      <text>
        <r>
          <rPr>
            <b/>
            <sz val="9"/>
            <color indexed="81"/>
            <rFont val="Tahoma"/>
            <family val="2"/>
          </rPr>
          <t>Hiran Williams:</t>
        </r>
        <r>
          <rPr>
            <sz val="9"/>
            <color indexed="81"/>
            <rFont val="Tahoma"/>
            <family val="2"/>
          </rPr>
          <t xml:space="preserve">
Quanto (%) você realmente tem para investir</t>
        </r>
      </text>
    </comment>
    <comment ref="C139" authorId="0" shapeId="0" xr:uid="{A7FEC8CC-75BF-493C-B687-49112A3A1164}">
      <text>
        <r>
          <rPr>
            <b/>
            <sz val="9"/>
            <color indexed="81"/>
            <rFont val="Tahoma"/>
            <family val="2"/>
          </rPr>
          <t>Hiran Williams:</t>
        </r>
        <r>
          <rPr>
            <sz val="9"/>
            <color indexed="81"/>
            <rFont val="Tahoma"/>
            <family val="2"/>
          </rPr>
          <t xml:space="preserve">
Quanto de $ você tem para investir.</t>
        </r>
      </text>
    </comment>
    <comment ref="C140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Hiran Williams:
</t>
        </r>
        <r>
          <rPr>
            <sz val="9"/>
            <color indexed="81"/>
            <rFont val="Tahoma"/>
            <family val="2"/>
          </rPr>
          <t>Aplicações: Sinal (+)
Retiradas: Sinal (-)
Considerar o mês completo: Se aplica 10 e retira 2 no mesmo mês --&gt; Aplicou 8</t>
        </r>
      </text>
    </comment>
    <comment ref="C150" authorId="1" shapeId="0" xr:uid="{00000000-0006-0000-0800-000006000000}">
      <text>
        <r>
          <rPr>
            <b/>
            <sz val="9"/>
            <color indexed="81"/>
            <rFont val="Tahoma"/>
            <family val="2"/>
          </rPr>
          <t>Saldo no último dia do mês</t>
        </r>
      </text>
    </comment>
  </commentList>
</comments>
</file>

<file path=xl/sharedStrings.xml><?xml version="1.0" encoding="utf-8"?>
<sst xmlns="http://schemas.openxmlformats.org/spreadsheetml/2006/main" count="173" uniqueCount="144">
  <si>
    <t>Rentabilidade média dos investimentos</t>
  </si>
  <si>
    <t>Rentabilidade</t>
  </si>
  <si>
    <t>Fluxo de Caixa Líquido</t>
  </si>
  <si>
    <t xml:space="preserve">Saldos de Aplicações Financeiras </t>
  </si>
  <si>
    <t>OUTROS 3</t>
  </si>
  <si>
    <t>OUTROS 2</t>
  </si>
  <si>
    <t>OUTROS 1</t>
  </si>
  <si>
    <t>FUNOS DE RENDA FIXA</t>
  </si>
  <si>
    <t>AÇÕES</t>
  </si>
  <si>
    <t>FII</t>
  </si>
  <si>
    <t>TESOURO DIRETO</t>
  </si>
  <si>
    <t>CDB / LCI</t>
  </si>
  <si>
    <t>Aplicações feitas dentro do mês</t>
  </si>
  <si>
    <t>Saldo Disponível no mês</t>
  </si>
  <si>
    <t>INVESTIMENTOS</t>
  </si>
  <si>
    <t>Prestações Presentes</t>
  </si>
  <si>
    <t>Manutenção Veículo</t>
  </si>
  <si>
    <t>Utilidades domésticas e decoração</t>
  </si>
  <si>
    <t>Presentes do Mês</t>
  </si>
  <si>
    <t>Dedetização</t>
  </si>
  <si>
    <t>Médicos e terapeutas esporádicos</t>
  </si>
  <si>
    <t>Manutenção e reparos</t>
  </si>
  <si>
    <t>Cursos de curta duração</t>
  </si>
  <si>
    <t>Total Despesas Temporárias/ Variáveis</t>
  </si>
  <si>
    <t>VARIÁVEL</t>
  </si>
  <si>
    <t>Demais</t>
  </si>
  <si>
    <t>Doações e dízimos</t>
  </si>
  <si>
    <t>Gorjetas / caixinhas</t>
  </si>
  <si>
    <t>Pensões</t>
  </si>
  <si>
    <t>Anuidade Cartão de Crédito</t>
  </si>
  <si>
    <t>Tarifas Bancárias</t>
  </si>
  <si>
    <t>OUTROS</t>
  </si>
  <si>
    <t>Outros</t>
  </si>
  <si>
    <t>Uniformes</t>
  </si>
  <si>
    <t>Material escolar</t>
  </si>
  <si>
    <t>Cursos</t>
  </si>
  <si>
    <t>Escola / Faculdade</t>
  </si>
  <si>
    <t>EDUCAÇÃO</t>
  </si>
  <si>
    <t>Remédios</t>
  </si>
  <si>
    <t>Dentista</t>
  </si>
  <si>
    <t>Médicos e terapeutas</t>
  </si>
  <si>
    <t>Plano de Saúde</t>
  </si>
  <si>
    <t>SAÚDE</t>
  </si>
  <si>
    <t>Esportes</t>
  </si>
  <si>
    <t>Academia</t>
  </si>
  <si>
    <t>Vestuário</t>
  </si>
  <si>
    <t>Cabeleireiro</t>
  </si>
  <si>
    <t>Cosméticos</t>
  </si>
  <si>
    <t>Higiene Pessoal (unha, depilação etc.)</t>
  </si>
  <si>
    <t>DESPESAS PESSOAIS</t>
  </si>
  <si>
    <t>PESSOAIS</t>
  </si>
  <si>
    <t>Fundo de Viagem / gasto férias</t>
  </si>
  <si>
    <t>Passeios</t>
  </si>
  <si>
    <t>Hospedagens</t>
  </si>
  <si>
    <t>Passagens</t>
  </si>
  <si>
    <t>Cinema</t>
  </si>
  <si>
    <t>Shows e festas</t>
  </si>
  <si>
    <t>Cafés, bares e boates</t>
  </si>
  <si>
    <t>Restaurantes</t>
  </si>
  <si>
    <t>LAZER</t>
  </si>
  <si>
    <t>Fundo compra de carro</t>
  </si>
  <si>
    <t>Táxi / Uber</t>
  </si>
  <si>
    <t>Transporte público</t>
  </si>
  <si>
    <t>Multas</t>
  </si>
  <si>
    <t>Manutenção (mecânica/limpeza)</t>
  </si>
  <si>
    <t>Estacionamentos</t>
  </si>
  <si>
    <t>Combustível</t>
  </si>
  <si>
    <t>Seguro</t>
  </si>
  <si>
    <t>IPVA</t>
  </si>
  <si>
    <t>Prestação</t>
  </si>
  <si>
    <t>TRANSPORTE</t>
  </si>
  <si>
    <t>Fundo compra casa</t>
  </si>
  <si>
    <t>Diarista</t>
  </si>
  <si>
    <t>Fundo de reforma</t>
  </si>
  <si>
    <t>Supermercado / Feira</t>
  </si>
  <si>
    <t>TV por assinatura / Netflix</t>
  </si>
  <si>
    <t>Internet</t>
  </si>
  <si>
    <t>Telefones celulares</t>
  </si>
  <si>
    <t>Telefone fixo</t>
  </si>
  <si>
    <t>Conta de gás</t>
  </si>
  <si>
    <t>Conta de água</t>
  </si>
  <si>
    <t>Conta Luz</t>
  </si>
  <si>
    <t>IPTU + Taxas Municipais</t>
  </si>
  <si>
    <t>Condomínio</t>
  </si>
  <si>
    <t>Aluguel / Prestação</t>
  </si>
  <si>
    <t>MORADIA</t>
  </si>
  <si>
    <t>Inflação familiar (gastos fixos)</t>
  </si>
  <si>
    <t>Total Despesas Fixas</t>
  </si>
  <si>
    <t>DESPESAS FIXAS</t>
  </si>
  <si>
    <t>TOTAL DESPESAS</t>
  </si>
  <si>
    <t>Juros</t>
  </si>
  <si>
    <t>Dividendos</t>
  </si>
  <si>
    <t>Bônus e extras</t>
  </si>
  <si>
    <t>Férias</t>
  </si>
  <si>
    <t>13o. Salário Líquido</t>
  </si>
  <si>
    <t>Total Receitas Variáveis</t>
  </si>
  <si>
    <t>Aluguéis</t>
  </si>
  <si>
    <t>Fonte de Renda 2 (Líquido)</t>
  </si>
  <si>
    <t>Salário 1 (Líquido)</t>
  </si>
  <si>
    <t>Total Receitas Fixas</t>
  </si>
  <si>
    <t>FIXA</t>
  </si>
  <si>
    <t>RENDA FAMILIAR TOTAL</t>
  </si>
  <si>
    <t>MESES DO ANO</t>
  </si>
  <si>
    <t>ALIMENTAÇÃO</t>
  </si>
  <si>
    <t>Guloseimas</t>
  </si>
  <si>
    <t>Supermercado</t>
  </si>
  <si>
    <t>Feira</t>
  </si>
  <si>
    <t>Padaria</t>
  </si>
  <si>
    <t>Escola</t>
  </si>
  <si>
    <t>Saúde</t>
  </si>
  <si>
    <t>Transporte Escolar</t>
  </si>
  <si>
    <t>Pensão</t>
  </si>
  <si>
    <t>Babá</t>
  </si>
  <si>
    <t>Lazer</t>
  </si>
  <si>
    <t>Roupas</t>
  </si>
  <si>
    <t>Mesada</t>
  </si>
  <si>
    <t>FILHOS</t>
  </si>
  <si>
    <t>% da renda</t>
  </si>
  <si>
    <t>Total</t>
  </si>
  <si>
    <t>Abril</t>
  </si>
  <si>
    <t>Maio</t>
  </si>
  <si>
    <t>Junho</t>
  </si>
  <si>
    <t>Caixa Livre para aplicar</t>
  </si>
  <si>
    <t>Rentabilidade das Aplicações</t>
  </si>
  <si>
    <t>CATEGORIA</t>
  </si>
  <si>
    <t>Janeiro</t>
  </si>
  <si>
    <t>Fevereiro</t>
  </si>
  <si>
    <t>Março</t>
  </si>
  <si>
    <t>Julho</t>
  </si>
  <si>
    <t>Agosto</t>
  </si>
  <si>
    <t>Setembro</t>
  </si>
  <si>
    <t>Outubro</t>
  </si>
  <si>
    <t>Novembro</t>
  </si>
  <si>
    <t>Dezembro</t>
  </si>
  <si>
    <t>% Anual</t>
  </si>
  <si>
    <t>Controle Financeiro: https://www.fazendofortuna.net/</t>
  </si>
  <si>
    <t>https://www.fazendofortuna.net/</t>
  </si>
  <si>
    <t>Desenvolvido por HIRAN WILLIAMS:</t>
  </si>
  <si>
    <t>% da renda pretendido</t>
  </si>
  <si>
    <t>% da renda efetivo</t>
  </si>
  <si>
    <t>%</t>
  </si>
  <si>
    <t>VALOR QUE DEVE SER INVESTIDO</t>
  </si>
  <si>
    <t>QUANTO (%) VOCÊ QUER INVESTIR</t>
  </si>
  <si>
    <t>Desenvolvida por: Hiran Williams -  https://www.fazendofortuna.net/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</si>
</sst>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_(* #,##0.00_);_(* \(#,##0.00\);_(* \-??_);_(@_)"/>
    <numFmt numFmtId="166" formatCode="mm/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Verdana"/>
      <family val="2"/>
    </font>
    <font>
      <b/>
      <sz val="16"/>
      <color rgb="FF000000"/>
      <name val="Calibri"/>
      <family val="2"/>
    </font>
    <font>
      <b/>
      <sz val="9"/>
      <name val="Verdana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18"/>
      <color rgb="FF000000"/>
      <name val="Calibri"/>
      <family val="2"/>
      <charset val="1"/>
    </font>
    <font>
      <b/>
      <sz val="6"/>
      <color rgb="FF000000"/>
      <name val="Calibri"/>
      <family val="2"/>
    </font>
    <font>
      <b/>
      <sz val="12"/>
      <color rgb="FF000000"/>
      <name val="Calibri"/>
      <family val="2"/>
    </font>
    <font>
      <sz val="20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C000"/>
      <name val="Calibri"/>
      <family val="2"/>
      <scheme val="minor"/>
    </font>
    <font>
      <sz val="14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sz val="9"/>
      <color indexed="81"/>
      <name val="Tahoma"/>
      <family val="2"/>
    </font>
    <font>
      <sz val="20"/>
      <color theme="7" tint="-0.249977111117893"/>
      <name val="Calibri"/>
      <family val="2"/>
      <scheme val="minor"/>
    </font>
    <font>
      <sz val="15"/>
      <color theme="7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13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10" fontId="3" fillId="0" borderId="0" xfId="0" applyNumberFormat="1" applyFont="1" applyAlignment="1">
      <alignment horizontal="center"/>
    </xf>
    <xf numFmtId="0" fontId="5" fillId="0" borderId="0" xfId="0" applyFont="1"/>
    <xf numFmtId="164" fontId="5" fillId="2" borderId="0" xfId="1" applyNumberFormat="1" applyFont="1" applyFill="1"/>
    <xf numFmtId="165" fontId="5" fillId="2" borderId="0" xfId="1" applyNumberFormat="1" applyFont="1" applyFill="1"/>
    <xf numFmtId="0" fontId="5" fillId="2" borderId="0" xfId="0" applyFont="1" applyFill="1"/>
    <xf numFmtId="165" fontId="3" fillId="4" borderId="0" xfId="1" applyNumberFormat="1" applyFont="1" applyFill="1"/>
    <xf numFmtId="0" fontId="3" fillId="4" borderId="0" xfId="0" applyFont="1" applyFill="1"/>
    <xf numFmtId="0" fontId="0" fillId="4" borderId="0" xfId="0" applyFill="1"/>
    <xf numFmtId="165" fontId="3" fillId="3" borderId="0" xfId="1" applyNumberFormat="1" applyFont="1" applyFill="1"/>
    <xf numFmtId="0" fontId="5" fillId="3" borderId="0" xfId="0" applyFont="1" applyFill="1"/>
    <xf numFmtId="0" fontId="0" fillId="3" borderId="0" xfId="0" applyFill="1"/>
    <xf numFmtId="0" fontId="3" fillId="3" borderId="0" xfId="0" applyFont="1" applyFill="1"/>
    <xf numFmtId="165" fontId="3" fillId="3" borderId="0" xfId="1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165" fontId="3" fillId="4" borderId="0" xfId="1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165" fontId="3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2" borderId="0" xfId="0" applyFill="1"/>
    <xf numFmtId="165" fontId="3" fillId="0" borderId="1" xfId="1" applyNumberFormat="1" applyFont="1" applyBorder="1"/>
    <xf numFmtId="0" fontId="5" fillId="0" borderId="1" xfId="0" applyFont="1" applyBorder="1"/>
    <xf numFmtId="0" fontId="3" fillId="0" borderId="1" xfId="0" applyFont="1" applyBorder="1"/>
    <xf numFmtId="165" fontId="3" fillId="2" borderId="0" xfId="0" applyNumberFormat="1" applyFont="1" applyFill="1"/>
    <xf numFmtId="0" fontId="3" fillId="2" borderId="0" xfId="0" applyFont="1" applyFill="1"/>
    <xf numFmtId="0" fontId="5" fillId="4" borderId="0" xfId="0" applyFont="1" applyFill="1"/>
    <xf numFmtId="165" fontId="3" fillId="2" borderId="0" xfId="1" applyNumberFormat="1" applyFont="1" applyFill="1"/>
    <xf numFmtId="165" fontId="3" fillId="5" borderId="0" xfId="1" applyNumberFormat="1" applyFont="1" applyFill="1"/>
    <xf numFmtId="0" fontId="3" fillId="5" borderId="0" xfId="0" applyFont="1" applyFill="1"/>
    <xf numFmtId="0" fontId="5" fillId="5" borderId="0" xfId="0" applyFont="1" applyFill="1"/>
    <xf numFmtId="165" fontId="0" fillId="0" borderId="0" xfId="0" applyNumberFormat="1"/>
    <xf numFmtId="165" fontId="3" fillId="6" borderId="0" xfId="1" applyNumberFormat="1" applyFont="1" applyFill="1"/>
    <xf numFmtId="0" fontId="3" fillId="6" borderId="0" xfId="0" applyFont="1" applyFill="1"/>
    <xf numFmtId="0" fontId="5" fillId="6" borderId="0" xfId="0" applyFont="1" applyFill="1" applyProtection="1">
      <protection locked="0"/>
    </xf>
    <xf numFmtId="165" fontId="3" fillId="6" borderId="0" xfId="1" applyNumberFormat="1" applyFont="1" applyFill="1" applyProtection="1">
      <protection locked="0"/>
    </xf>
    <xf numFmtId="0" fontId="5" fillId="6" borderId="0" xfId="0" applyFont="1" applyFill="1"/>
    <xf numFmtId="0" fontId="5" fillId="4" borderId="0" xfId="0" applyFont="1" applyFill="1" applyAlignment="1">
      <alignment horizontal="center" vertical="center" textRotation="255"/>
    </xf>
    <xf numFmtId="165" fontId="3" fillId="0" borderId="0" xfId="1" applyNumberFormat="1" applyFont="1" applyProtection="1">
      <protection locked="0"/>
    </xf>
    <xf numFmtId="165" fontId="3" fillId="4" borderId="1" xfId="1" applyNumberFormat="1" applyFont="1" applyFill="1" applyBorder="1" applyProtection="1">
      <protection locked="0"/>
    </xf>
    <xf numFmtId="0" fontId="3" fillId="4" borderId="1" xfId="0" applyFont="1" applyFill="1" applyBorder="1"/>
    <xf numFmtId="0" fontId="6" fillId="4" borderId="0" xfId="0" applyFont="1" applyFill="1" applyAlignment="1">
      <alignment horizontal="center" vertical="center" textRotation="255"/>
    </xf>
    <xf numFmtId="10" fontId="3" fillId="5" borderId="0" xfId="1" applyNumberFormat="1" applyFont="1" applyFill="1"/>
    <xf numFmtId="0" fontId="0" fillId="5" borderId="0" xfId="0" applyFill="1"/>
    <xf numFmtId="165" fontId="3" fillId="7" borderId="0" xfId="1" applyNumberFormat="1" applyFont="1" applyFill="1" applyProtection="1">
      <protection locked="0"/>
    </xf>
    <xf numFmtId="0" fontId="3" fillId="7" borderId="0" xfId="0" applyFont="1" applyFill="1"/>
    <xf numFmtId="0" fontId="5" fillId="7" borderId="0" xfId="0" applyFont="1" applyFill="1" applyProtection="1">
      <protection locked="0"/>
    </xf>
    <xf numFmtId="0" fontId="0" fillId="7" borderId="0" xfId="0" applyFill="1" applyAlignment="1">
      <alignment vertical="center" textRotation="255"/>
    </xf>
    <xf numFmtId="0" fontId="0" fillId="4" borderId="0" xfId="0" applyFill="1" applyAlignment="1">
      <alignment vertical="center" textRotation="255"/>
    </xf>
    <xf numFmtId="43" fontId="3" fillId="8" borderId="0" xfId="0" applyNumberFormat="1" applyFont="1" applyFill="1"/>
    <xf numFmtId="0" fontId="5" fillId="8" borderId="0" xfId="0" applyFont="1" applyFill="1"/>
    <xf numFmtId="166" fontId="8" fillId="9" borderId="0" xfId="0" applyNumberFormat="1" applyFont="1" applyFill="1" applyAlignment="1" applyProtection="1">
      <alignment horizontal="center"/>
      <protection locked="0"/>
    </xf>
    <xf numFmtId="0" fontId="9" fillId="9" borderId="0" xfId="0" applyFont="1" applyFill="1"/>
    <xf numFmtId="0" fontId="0" fillId="10" borderId="0" xfId="0" applyFill="1"/>
    <xf numFmtId="0" fontId="5" fillId="11" borderId="0" xfId="0" applyFont="1" applyFill="1"/>
    <xf numFmtId="0" fontId="3" fillId="11" borderId="0" xfId="0" applyFont="1" applyFill="1"/>
    <xf numFmtId="165" fontId="3" fillId="11" borderId="0" xfId="1" applyNumberFormat="1" applyFont="1" applyFill="1"/>
    <xf numFmtId="165" fontId="3" fillId="11" borderId="0" xfId="0" applyNumberFormat="1" applyFont="1" applyFill="1"/>
    <xf numFmtId="165" fontId="3" fillId="0" borderId="0" xfId="1" applyNumberFormat="1" applyFont="1" applyBorder="1" applyProtection="1">
      <protection locked="0"/>
    </xf>
    <xf numFmtId="0" fontId="0" fillId="0" borderId="0" xfId="0" applyFill="1"/>
    <xf numFmtId="165" fontId="3" fillId="0" borderId="0" xfId="1" applyNumberFormat="1" applyFont="1" applyFill="1"/>
    <xf numFmtId="0" fontId="3" fillId="4" borderId="1" xfId="0" applyFont="1" applyFill="1" applyBorder="1" applyProtection="1">
      <protection locked="0"/>
    </xf>
    <xf numFmtId="0" fontId="0" fillId="0" borderId="1" xfId="0" applyBorder="1"/>
    <xf numFmtId="9" fontId="3" fillId="6" borderId="0" xfId="2" applyFont="1" applyFill="1" applyProtection="1">
      <protection locked="0"/>
    </xf>
    <xf numFmtId="0" fontId="5" fillId="6" borderId="0" xfId="0" applyFont="1" applyFill="1" applyAlignment="1">
      <alignment horizontal="left"/>
    </xf>
    <xf numFmtId="166" fontId="8" fillId="0" borderId="0" xfId="0" applyNumberFormat="1" applyFont="1" applyFill="1" applyAlignment="1" applyProtection="1">
      <alignment horizontal="center"/>
      <protection locked="0"/>
    </xf>
    <xf numFmtId="43" fontId="0" fillId="0" borderId="0" xfId="0" applyNumberFormat="1" applyFill="1"/>
    <xf numFmtId="165" fontId="3" fillId="0" borderId="0" xfId="1" applyNumberFormat="1" applyFont="1" applyFill="1" applyProtection="1">
      <protection locked="0"/>
    </xf>
    <xf numFmtId="9" fontId="3" fillId="3" borderId="0" xfId="2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0" fontId="0" fillId="0" borderId="1" xfId="0" applyNumberFormat="1" applyBorder="1"/>
    <xf numFmtId="0" fontId="2" fillId="0" borderId="1" xfId="0" applyFont="1" applyFill="1" applyBorder="1"/>
    <xf numFmtId="10" fontId="0" fillId="0" borderId="1" xfId="2" applyNumberFormat="1" applyFont="1" applyBorder="1"/>
    <xf numFmtId="0" fontId="15" fillId="10" borderId="0" xfId="0" applyFont="1" applyFill="1" applyAlignment="1">
      <alignment vertical="center"/>
    </xf>
    <xf numFmtId="0" fontId="17" fillId="10" borderId="0" xfId="3" applyFont="1" applyFill="1"/>
    <xf numFmtId="0" fontId="18" fillId="10" borderId="0" xfId="3" applyFont="1" applyFill="1" applyAlignment="1">
      <alignment vertical="center"/>
    </xf>
    <xf numFmtId="0" fontId="19" fillId="10" borderId="0" xfId="3" applyFont="1" applyFill="1" applyAlignment="1">
      <alignment vertical="center"/>
    </xf>
    <xf numFmtId="0" fontId="0" fillId="3" borderId="0" xfId="0" applyFill="1" applyAlignment="1">
      <alignment vertical="center" textRotation="255"/>
    </xf>
    <xf numFmtId="0" fontId="5" fillId="3" borderId="0" xfId="0" applyFont="1" applyFill="1" applyAlignment="1" applyProtection="1">
      <alignment horizontal="right"/>
      <protection locked="0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3" fillId="3" borderId="1" xfId="1" applyNumberFormat="1" applyFont="1" applyFill="1" applyBorder="1" applyProtection="1">
      <protection locked="0"/>
    </xf>
    <xf numFmtId="44" fontId="0" fillId="0" borderId="1" xfId="4" applyFont="1" applyBorder="1" applyAlignment="1">
      <alignment horizontal="right"/>
    </xf>
    <xf numFmtId="44" fontId="0" fillId="0" borderId="1" xfId="4" applyFont="1" applyBorder="1"/>
    <xf numFmtId="9" fontId="3" fillId="5" borderId="0" xfId="2" applyFont="1" applyFill="1"/>
    <xf numFmtId="2" fontId="0" fillId="0" borderId="0" xfId="0" applyNumberFormat="1"/>
    <xf numFmtId="0" fontId="12" fillId="11" borderId="0" xfId="0" applyFont="1" applyFill="1" applyAlignment="1">
      <alignment horizontal="center" vertical="center" textRotation="45"/>
    </xf>
    <xf numFmtId="0" fontId="11" fillId="11" borderId="0" xfId="0" applyFont="1" applyFill="1" applyAlignment="1">
      <alignment horizontal="center" vertical="center" textRotation="45"/>
    </xf>
    <xf numFmtId="0" fontId="13" fillId="6" borderId="0" xfId="0" applyFont="1" applyFill="1" applyAlignment="1">
      <alignment horizontal="center" vertical="center" textRotation="45"/>
    </xf>
    <xf numFmtId="0" fontId="14" fillId="6" borderId="0" xfId="0" applyFont="1" applyFill="1" applyAlignment="1">
      <alignment horizontal="center" vertical="center" textRotation="255"/>
    </xf>
    <xf numFmtId="165" fontId="5" fillId="3" borderId="1" xfId="1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 textRotation="45"/>
    </xf>
    <xf numFmtId="0" fontId="4" fillId="3" borderId="0" xfId="0" applyFont="1" applyFill="1" applyAlignment="1">
      <alignment horizontal="center" vertical="center" textRotation="255"/>
    </xf>
    <xf numFmtId="0" fontId="6" fillId="6" borderId="0" xfId="0" applyFont="1" applyFill="1" applyAlignment="1">
      <alignment horizontal="center" vertical="center" textRotation="255"/>
    </xf>
    <xf numFmtId="0" fontId="4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center" vertical="center" textRotation="255"/>
    </xf>
    <xf numFmtId="0" fontId="5" fillId="6" borderId="0" xfId="0" applyFont="1" applyFill="1" applyAlignment="1">
      <alignment horizontal="center" vertical="center" textRotation="255"/>
    </xf>
    <xf numFmtId="0" fontId="7" fillId="6" borderId="0" xfId="0" applyFont="1" applyFill="1" applyAlignment="1">
      <alignment horizontal="center" textRotation="255"/>
    </xf>
    <xf numFmtId="0" fontId="6" fillId="6" borderId="0" xfId="0" applyFont="1" applyFill="1" applyAlignment="1">
      <alignment horizontal="center" textRotation="255"/>
    </xf>
    <xf numFmtId="0" fontId="21" fillId="10" borderId="0" xfId="3" applyFont="1" applyFill="1" applyAlignment="1">
      <alignment vertical="center"/>
    </xf>
    <xf numFmtId="0" fontId="21" fillId="10" borderId="0" xfId="3" applyFont="1" applyFill="1"/>
    <xf numFmtId="0" fontId="22" fillId="10" borderId="0" xfId="3" applyFont="1" applyFill="1" applyAlignment="1">
      <alignment horizontal="left" vertical="center"/>
    </xf>
    <xf numFmtId="0" fontId="22" fillId="10" borderId="0" xfId="3" applyFont="1" applyFill="1"/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Fevereiro</c:v>
          </c:tx>
          <c:explosion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438-48D3-BF80-F10E346EE78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438-48D3-BF80-F10E346EE78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438-48D3-BF80-F10E346EE78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438-48D3-BF80-F10E346EE78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438-48D3-BF80-F10E346EE78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438-48D3-BF80-F10E346EE78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A438-48D3-BF80-F10E346EE78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A438-48D3-BF80-F10E346EE78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A438-48D3-BF80-F10E346EE78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A438-48D3-BF80-F10E346EE78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A438-48D3-BF80-F10E346EE7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1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Anual'!$C$5:$C$15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1-4036-B9AA-C6174599A7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Anual'!$K$4</c:f>
              <c:strCache>
                <c:ptCount val="1"/>
                <c:pt idx="0">
                  <c:v>Outubro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706-48B5-A480-DFF8EA124A2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706-48B5-A480-DFF8EA124A2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706-48B5-A480-DFF8EA124A2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706-48B5-A480-DFF8EA124A2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706-48B5-A480-DFF8EA124A2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706-48B5-A480-DFF8EA124A2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706-48B5-A480-DFF8EA124A2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D706-48B5-A480-DFF8EA124A2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D706-48B5-A480-DFF8EA124A2B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D706-48B5-A480-DFF8EA124A2B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D706-48B5-A480-DFF8EA124A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Anual'!$K$5:$K$15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3-4FAD-A696-8C37E194CA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Anual'!$L$4</c:f>
              <c:strCache>
                <c:ptCount val="1"/>
                <c:pt idx="0">
                  <c:v>Novembro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56D-477F-9658-3BF4AB88D32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56D-477F-9658-3BF4AB88D32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56D-477F-9658-3BF4AB88D32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56D-477F-9658-3BF4AB88D32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56D-477F-9658-3BF4AB88D32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56D-477F-9658-3BF4AB88D32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656D-477F-9658-3BF4AB88D32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656D-477F-9658-3BF4AB88D32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656D-477F-9658-3BF4AB88D32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656D-477F-9658-3BF4AB88D32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656D-477F-9658-3BF4AB88D3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Anual'!$L$5:$L$15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3-4647-A10E-53D9161D58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Anual'!$M$4</c:f>
              <c:strCache>
                <c:ptCount val="1"/>
                <c:pt idx="0">
                  <c:v>Dezembro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1E8-4FC5-A094-5E1B504391F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1E8-4FC5-A094-5E1B504391F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1E8-4FC5-A094-5E1B504391F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1E8-4FC5-A094-5E1B504391F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1E8-4FC5-A094-5E1B504391F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1E8-4FC5-A094-5E1B504391F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1E8-4FC5-A094-5E1B504391F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21E8-4FC5-A094-5E1B504391F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21E8-4FC5-A094-5E1B504391F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21E8-4FC5-A094-5E1B504391F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21E8-4FC5-A094-5E1B504391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Anual'!$M$5:$M$15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2-40BE-B6AC-741B2042B3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Anual'!$N$4</c:f>
              <c:strCache>
                <c:ptCount val="1"/>
                <c:pt idx="0">
                  <c:v>% Anual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570-4687-9AAE-B37865023A8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570-4687-9AAE-B37865023A8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570-4687-9AAE-B37865023A8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570-4687-9AAE-B37865023A8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570-4687-9AAE-B37865023A8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570-4687-9AAE-B37865023A8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3570-4687-9AAE-B37865023A8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3570-4687-9AAE-B37865023A83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3570-4687-9AAE-B37865023A83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3570-4687-9AAE-B37865023A83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3570-4687-9AAE-B37865023A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Anual'!$N$5:$N$15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2-408C-9965-57513D5839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Anual'!$B$4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D01-4C33-888C-3A3C704384B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D01-4C33-888C-3A3C704384B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D01-4C33-888C-3A3C704384B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D01-4C33-888C-3A3C704384B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D01-4C33-888C-3A3C704384B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D01-4C33-888C-3A3C704384B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9D01-4C33-888C-3A3C704384B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9D01-4C33-888C-3A3C704384B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9D01-4C33-888C-3A3C704384B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9D01-4C33-888C-3A3C704384B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9D01-4C33-888C-3A3C704384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Anual'!$B$5:$B$15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09-416E-8B96-FB846AECC45F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Anual'!$D$4</c:f>
              <c:strCache>
                <c:ptCount val="1"/>
                <c:pt idx="0">
                  <c:v>Março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F64-40A4-97A9-45C47C638BC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F64-40A4-97A9-45C47C638BC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F64-40A4-97A9-45C47C638BC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F64-40A4-97A9-45C47C638BC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F64-40A4-97A9-45C47C638BC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F64-40A4-97A9-45C47C638BC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F64-40A4-97A9-45C47C638BC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CF64-40A4-97A9-45C47C638BC7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CF64-40A4-97A9-45C47C638BC7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CF64-40A4-97A9-45C47C638BC7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CF64-40A4-97A9-45C47C638B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Anual'!$D$5:$D$15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4-4533-AC3A-04A9275E7F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Anual'!$E$4</c:f>
              <c:strCache>
                <c:ptCount val="1"/>
                <c:pt idx="0">
                  <c:v>Abril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A0F-42C3-8832-7610BF1A2E3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A0F-42C3-8832-7610BF1A2E3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A0F-42C3-8832-7610BF1A2E3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A0F-42C3-8832-7610BF1A2E3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A0F-42C3-8832-7610BF1A2E3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A0F-42C3-8832-7610BF1A2E3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A0F-42C3-8832-7610BF1A2E3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4A0F-42C3-8832-7610BF1A2E3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4A0F-42C3-8832-7610BF1A2E3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4A0F-42C3-8832-7610BF1A2E3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4A0F-42C3-8832-7610BF1A2E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Anual'!$E$5:$E$15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D-46DA-8A19-861FA3608B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Anual'!$F$4</c:f>
              <c:strCache>
                <c:ptCount val="1"/>
                <c:pt idx="0">
                  <c:v>Maio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A13-4ACF-8120-E739915FD8F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A13-4ACF-8120-E739915FD8F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A13-4ACF-8120-E739915FD8F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A13-4ACF-8120-E739915FD8F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A13-4ACF-8120-E739915FD8F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A13-4ACF-8120-E739915FD8F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A13-4ACF-8120-E739915FD8F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EA13-4ACF-8120-E739915FD8F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EA13-4ACF-8120-E739915FD8F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EA13-4ACF-8120-E739915FD8F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EA13-4ACF-8120-E739915FD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Anual'!$F$5:$F$15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5-4E50-AFD9-A101AF879F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Anual'!$G$4</c:f>
              <c:strCache>
                <c:ptCount val="1"/>
                <c:pt idx="0">
                  <c:v>Junho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BB9-4818-9A25-A2072AC5BCA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BB9-4818-9A25-A2072AC5BCA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BB9-4818-9A25-A2072AC5BCA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BB9-4818-9A25-A2072AC5BCA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BB9-4818-9A25-A2072AC5BCA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BB9-4818-9A25-A2072AC5BCA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6BB9-4818-9A25-A2072AC5BCA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6BB9-4818-9A25-A2072AC5BCA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6BB9-4818-9A25-A2072AC5BCA1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6BB9-4818-9A25-A2072AC5BCA1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6BB9-4818-9A25-A2072AC5BC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Anual'!$G$5:$G$15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1-40F3-A8F9-5D24B94CB2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Anual'!$H$4</c:f>
              <c:strCache>
                <c:ptCount val="1"/>
                <c:pt idx="0">
                  <c:v>Julho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9D8-4FF2-9115-57E7CF0546F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9D8-4FF2-9115-57E7CF0546F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9D8-4FF2-9115-57E7CF0546F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9D8-4FF2-9115-57E7CF0546F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9D8-4FF2-9115-57E7CF0546F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9D8-4FF2-9115-57E7CF0546F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9D8-4FF2-9115-57E7CF0546F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C9D8-4FF2-9115-57E7CF0546F3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C9D8-4FF2-9115-57E7CF0546F3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C9D8-4FF2-9115-57E7CF0546F3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C9D8-4FF2-9115-57E7CF0546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Anual'!$H$5:$H$15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2-4355-927A-7DDD0431798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Anual'!$I$4</c:f>
              <c:strCache>
                <c:ptCount val="1"/>
                <c:pt idx="0">
                  <c:v>Agosto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529-4FDE-A36C-2BB4038129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529-4FDE-A36C-2BB4038129D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529-4FDE-A36C-2BB4038129D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529-4FDE-A36C-2BB4038129D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529-4FDE-A36C-2BB4038129D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529-4FDE-A36C-2BB4038129D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529-4FDE-A36C-2BB4038129D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0529-4FDE-A36C-2BB4038129D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0529-4FDE-A36C-2BB4038129DB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0529-4FDE-A36C-2BB4038129DB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0529-4FDE-A36C-2BB4038129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Anual'!$I$5:$I$15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A-4AB6-9FDF-3B713A9AF9C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'Análise Anual'!$J$4</c:f>
              <c:strCache>
                <c:ptCount val="1"/>
                <c:pt idx="0">
                  <c:v>Setembro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49F-4542-A6A3-B07881B769F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49F-4542-A6A3-B07881B769F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49F-4542-A6A3-B07881B769F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49F-4542-A6A3-B07881B769F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49F-4542-A6A3-B07881B769F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49F-4542-A6A3-B07881B769F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A49F-4542-A6A3-B07881B769F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A49F-4542-A6A3-B07881B769FC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A49F-4542-A6A3-B07881B769FC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A49F-4542-A6A3-B07881B769FC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A49F-4542-A6A3-B07881B769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Anual'!$A$5:$A$15</c:f>
              <c:strCache>
                <c:ptCount val="11"/>
                <c:pt idx="0">
                  <c:v>MORADIA</c:v>
                </c:pt>
                <c:pt idx="1">
                  <c:v>TRANSPORTE</c:v>
                </c:pt>
                <c:pt idx="2">
                  <c:v>LAZER</c:v>
                </c:pt>
                <c:pt idx="3">
                  <c:v>DESPESAS PESSOAIS</c:v>
                </c:pt>
                <c:pt idx="4">
                  <c:v>SAÚDE</c:v>
                </c:pt>
                <c:pt idx="5">
                  <c:v>ALIMENTAÇÃO</c:v>
                </c:pt>
                <c:pt idx="6">
                  <c:v>EDUCAÇÃO</c:v>
                </c:pt>
                <c:pt idx="7">
                  <c:v>FILHOS</c:v>
                </c:pt>
                <c:pt idx="8">
                  <c:v>OUTROS</c:v>
                </c:pt>
                <c:pt idx="9">
                  <c:v>VARIÁVEL</c:v>
                </c:pt>
                <c:pt idx="10">
                  <c:v>INVESTIMENTOS</c:v>
                </c:pt>
              </c:strCache>
            </c:strRef>
          </c:cat>
          <c:val>
            <c:numRef>
              <c:f>'Análise Anual'!$J$5:$J$15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A-49D9-95CE-7FB543B78C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azendofortuna.net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142875</xdr:rowOff>
    </xdr:from>
    <xdr:to>
      <xdr:col>2</xdr:col>
      <xdr:colOff>1972400</xdr:colOff>
      <xdr:row>0</xdr:row>
      <xdr:rowOff>685800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9B3649-110F-4B5D-8679-2E1495FBF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142875"/>
          <a:ext cx="2296250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167640</xdr:colOff>
      <xdr:row>21</xdr:row>
      <xdr:rowOff>156210</xdr:rowOff>
    </xdr:from>
    <xdr:to>
      <xdr:col>16</xdr:col>
      <xdr:colOff>472440</xdr:colOff>
      <xdr:row>36</xdr:row>
      <xdr:rowOff>156210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B1D594-C795-4909-BFCA-EFD14262E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160020</xdr:colOff>
      <xdr:row>21</xdr:row>
      <xdr:rowOff>148590</xdr:rowOff>
    </xdr:from>
    <xdr:to>
      <xdr:col>8</xdr:col>
      <xdr:colOff>160020</xdr:colOff>
      <xdr:row>36</xdr:row>
      <xdr:rowOff>148590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6C3EF3-E975-4E5E-A1D3-2D9E19A45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45720</xdr:colOff>
      <xdr:row>21</xdr:row>
      <xdr:rowOff>110490</xdr:rowOff>
    </xdr:from>
    <xdr:to>
      <xdr:col>24</xdr:col>
      <xdr:colOff>350520</xdr:colOff>
      <xdr:row>36</xdr:row>
      <xdr:rowOff>110490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AF5F9F1-7516-4E4F-BD0B-B22E2000D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504008</xdr:colOff>
      <xdr:row>21</xdr:row>
      <xdr:rowOff>139337</xdr:rowOff>
    </xdr:from>
    <xdr:to>
      <xdr:col>32</xdr:col>
      <xdr:colOff>238397</xdr:colOff>
      <xdr:row>36</xdr:row>
      <xdr:rowOff>139336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FBF149A-4177-4ADD-8755-CA2363D8B5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37</xdr:row>
      <xdr:rowOff>95250</xdr:rowOff>
    </xdr:from>
    <xdr:to>
      <xdr:col>8</xdr:col>
      <xdr:colOff>432707</xdr:colOff>
      <xdr:row>52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06DA4FC-2715-4B2A-BCEE-A9D4CBD77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119743</xdr:colOff>
      <xdr:row>37</xdr:row>
      <xdr:rowOff>133350</xdr:rowOff>
    </xdr:from>
    <xdr:to>
      <xdr:col>17</xdr:col>
      <xdr:colOff>5443</xdr:colOff>
      <xdr:row>52</xdr:row>
      <xdr:rowOff>95250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483FAB2-DABD-47CA-9F5B-DA1CFC5DC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72390</xdr:colOff>
      <xdr:row>37</xdr:row>
      <xdr:rowOff>72390</xdr:rowOff>
    </xdr:from>
    <xdr:to>
      <xdr:col>24</xdr:col>
      <xdr:colOff>365760</xdr:colOff>
      <xdr:row>52</xdr:row>
      <xdr:rowOff>72390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60A0EFA-6DFA-4356-BFA4-DA7D11987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533400</xdr:colOff>
      <xdr:row>37</xdr:row>
      <xdr:rowOff>118110</xdr:rowOff>
    </xdr:from>
    <xdr:to>
      <xdr:col>32</xdr:col>
      <xdr:colOff>190500</xdr:colOff>
      <xdr:row>52</xdr:row>
      <xdr:rowOff>118110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1387466-0529-477C-B218-0745B77C4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53</xdr:row>
      <xdr:rowOff>106680</xdr:rowOff>
    </xdr:from>
    <xdr:to>
      <xdr:col>8</xdr:col>
      <xdr:colOff>438150</xdr:colOff>
      <xdr:row>68</xdr:row>
      <xdr:rowOff>106680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D6ED196-1B12-4E1F-AF1F-FF7FC1FE46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142875</xdr:colOff>
      <xdr:row>54</xdr:row>
      <xdr:rowOff>0</xdr:rowOff>
    </xdr:from>
    <xdr:to>
      <xdr:col>17</xdr:col>
      <xdr:colOff>28575</xdr:colOff>
      <xdr:row>68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9C6958B-9D59-4525-B9B8-05BCB838E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123825</xdr:colOff>
      <xdr:row>54</xdr:row>
      <xdr:rowOff>0</xdr:rowOff>
    </xdr:from>
    <xdr:to>
      <xdr:col>24</xdr:col>
      <xdr:colOff>428625</xdr:colOff>
      <xdr:row>68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FA09020-BF15-4865-A3FB-6D44E5C677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561975</xdr:colOff>
      <xdr:row>54</xdr:row>
      <xdr:rowOff>0</xdr:rowOff>
    </xdr:from>
    <xdr:to>
      <xdr:col>32</xdr:col>
      <xdr:colOff>257175</xdr:colOff>
      <xdr:row>68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4B57433-96F3-4BD2-81C6-5A43B94D9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66675</xdr:colOff>
      <xdr:row>3</xdr:row>
      <xdr:rowOff>33338</xdr:rowOff>
    </xdr:from>
    <xdr:to>
      <xdr:col>24</xdr:col>
      <xdr:colOff>371475</xdr:colOff>
      <xdr:row>18</xdr:row>
      <xdr:rowOff>61913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C6F98E2-DAE5-4329-8589-5229CE3E6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114300</xdr:colOff>
      <xdr:row>0</xdr:row>
      <xdr:rowOff>127635</xdr:rowOff>
    </xdr:from>
    <xdr:ext cx="2300060" cy="542925"/>
    <xdr:pic>
      <xdr:nvPicPr>
        <xdr:cNvPr id="22" name="Picture 21">
          <a:extLst>
            <a:ext uri="{FF2B5EF4-FFF2-40B4-BE49-F238E27FC236}">
              <a16:creationId xmlns:a16="http://schemas.microsoft.com/office/drawing/2014/main" id="{8C7678BD-63E9-45CC-8221-3C14EE048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7635"/>
          <a:ext cx="2300060" cy="5429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zendofortuna.net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fazendofortuna.net/" TargetMode="External"/><Relationship Id="rId1" Type="http://schemas.openxmlformats.org/officeDocument/2006/relationships/hyperlink" Target="https://www.fazendofortuna.net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fazendofortuna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6355A-DA93-4B15-8B20-855B12C0FD89}">
  <dimension ref="A1:R172"/>
  <sheetViews>
    <sheetView showGridLines="0" tabSelected="1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179" sqref="I179"/>
    </sheetView>
  </sheetViews>
  <sheetFormatPr defaultColWidth="8.6640625" defaultRowHeight="14.4" x14ac:dyDescent="0.3"/>
  <cols>
    <col min="3" max="3" width="38.44140625" bestFit="1" customWidth="1"/>
    <col min="4" max="4" width="8.44140625" bestFit="1" customWidth="1"/>
    <col min="5" max="6" width="13.44140625" bestFit="1" customWidth="1"/>
    <col min="7" max="7" width="12.44140625" bestFit="1" customWidth="1"/>
    <col min="8" max="11" width="13.44140625" bestFit="1" customWidth="1"/>
    <col min="12" max="12" width="12.6640625" bestFit="1" customWidth="1"/>
    <col min="13" max="15" width="13.44140625" bestFit="1" customWidth="1"/>
    <col min="16" max="16" width="12.5546875" bestFit="1" customWidth="1"/>
    <col min="17" max="17" width="11.33203125" bestFit="1" customWidth="1"/>
    <col min="18" max="18" width="11.109375" bestFit="1" customWidth="1"/>
  </cols>
  <sheetData>
    <row r="1" spans="1:17" ht="59.4" customHeight="1" x14ac:dyDescent="0.5">
      <c r="A1" s="53"/>
      <c r="B1" s="53"/>
      <c r="C1" s="53"/>
      <c r="D1" s="101" t="s">
        <v>135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7" x14ac:dyDescent="0.3">
      <c r="Q2" s="59"/>
    </row>
    <row r="3" spans="1:17" x14ac:dyDescent="0.3">
      <c r="A3" s="53"/>
      <c r="B3" s="53"/>
      <c r="C3" s="52" t="s">
        <v>102</v>
      </c>
      <c r="D3" s="51"/>
      <c r="E3" s="51">
        <v>43466</v>
      </c>
      <c r="F3" s="51">
        <f t="shared" ref="F3:P3" si="0">E3+31</f>
        <v>43497</v>
      </c>
      <c r="G3" s="51">
        <f t="shared" si="0"/>
        <v>43528</v>
      </c>
      <c r="H3" s="51">
        <f t="shared" si="0"/>
        <v>43559</v>
      </c>
      <c r="I3" s="51">
        <f t="shared" si="0"/>
        <v>43590</v>
      </c>
      <c r="J3" s="51">
        <f t="shared" si="0"/>
        <v>43621</v>
      </c>
      <c r="K3" s="51">
        <f t="shared" si="0"/>
        <v>43652</v>
      </c>
      <c r="L3" s="51">
        <f t="shared" si="0"/>
        <v>43683</v>
      </c>
      <c r="M3" s="51">
        <f t="shared" si="0"/>
        <v>43714</v>
      </c>
      <c r="N3" s="51">
        <f t="shared" si="0"/>
        <v>43745</v>
      </c>
      <c r="O3" s="51">
        <f t="shared" si="0"/>
        <v>43776</v>
      </c>
      <c r="P3" s="51">
        <f t="shared" si="0"/>
        <v>43807</v>
      </c>
      <c r="Q3" s="65"/>
    </row>
    <row r="4" spans="1:17" x14ac:dyDescent="0.3">
      <c r="A4" s="50"/>
      <c r="B4" s="50"/>
      <c r="C4" s="50" t="s">
        <v>101</v>
      </c>
      <c r="D4" s="50"/>
      <c r="E4" s="49">
        <f t="shared" ref="E4:P4" si="1">E5+E10</f>
        <v>0</v>
      </c>
      <c r="F4" s="49">
        <f t="shared" si="1"/>
        <v>0</v>
      </c>
      <c r="G4" s="49">
        <f t="shared" si="1"/>
        <v>0</v>
      </c>
      <c r="H4" s="49">
        <f t="shared" si="1"/>
        <v>0</v>
      </c>
      <c r="I4" s="49">
        <f t="shared" si="1"/>
        <v>0</v>
      </c>
      <c r="J4" s="49">
        <f t="shared" si="1"/>
        <v>0</v>
      </c>
      <c r="K4" s="49">
        <f t="shared" si="1"/>
        <v>0</v>
      </c>
      <c r="L4" s="49">
        <f t="shared" si="1"/>
        <v>0</v>
      </c>
      <c r="M4" s="49">
        <f t="shared" si="1"/>
        <v>0</v>
      </c>
      <c r="N4" s="49">
        <f t="shared" si="1"/>
        <v>0</v>
      </c>
      <c r="O4" s="49">
        <f t="shared" si="1"/>
        <v>0</v>
      </c>
      <c r="P4" s="49">
        <f t="shared" si="1"/>
        <v>0</v>
      </c>
      <c r="Q4" s="66"/>
    </row>
    <row r="5" spans="1:17" ht="14.4" customHeight="1" x14ac:dyDescent="0.3">
      <c r="A5" s="89" t="s">
        <v>100</v>
      </c>
      <c r="B5" s="89"/>
      <c r="C5" s="54" t="s">
        <v>99</v>
      </c>
      <c r="D5" s="54"/>
      <c r="E5" s="57">
        <f t="shared" ref="E5:P5" si="2">SUM(E6:E8)</f>
        <v>0</v>
      </c>
      <c r="F5" s="57">
        <f t="shared" si="2"/>
        <v>0</v>
      </c>
      <c r="G5" s="57">
        <f t="shared" si="2"/>
        <v>0</v>
      </c>
      <c r="H5" s="57">
        <f t="shared" si="2"/>
        <v>0</v>
      </c>
      <c r="I5" s="57">
        <f t="shared" si="2"/>
        <v>0</v>
      </c>
      <c r="J5" s="57">
        <f t="shared" si="2"/>
        <v>0</v>
      </c>
      <c r="K5" s="57">
        <f t="shared" si="2"/>
        <v>0</v>
      </c>
      <c r="L5" s="57">
        <f t="shared" si="2"/>
        <v>0</v>
      </c>
      <c r="M5" s="57">
        <f t="shared" si="2"/>
        <v>0</v>
      </c>
      <c r="N5" s="57">
        <f t="shared" si="2"/>
        <v>0</v>
      </c>
      <c r="O5" s="57">
        <f t="shared" si="2"/>
        <v>0</v>
      </c>
      <c r="P5" s="57">
        <f t="shared" si="2"/>
        <v>0</v>
      </c>
      <c r="Q5" s="59"/>
    </row>
    <row r="6" spans="1:17" x14ac:dyDescent="0.3">
      <c r="A6" s="89"/>
      <c r="B6" s="89"/>
      <c r="C6" s="19" t="s">
        <v>98</v>
      </c>
      <c r="D6" s="23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59"/>
    </row>
    <row r="7" spans="1:17" x14ac:dyDescent="0.3">
      <c r="A7" s="89"/>
      <c r="B7" s="89"/>
      <c r="C7" s="19" t="s">
        <v>97</v>
      </c>
      <c r="D7" s="23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59"/>
    </row>
    <row r="8" spans="1:17" x14ac:dyDescent="0.3">
      <c r="A8" s="89"/>
      <c r="B8" s="89"/>
      <c r="C8" s="19" t="s">
        <v>96</v>
      </c>
      <c r="D8" s="23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59"/>
    </row>
    <row r="9" spans="1:17" x14ac:dyDescent="0.3">
      <c r="C9" s="26"/>
      <c r="D9" s="26"/>
      <c r="E9" s="7">
        <f t="shared" ref="E9:P9" si="3">SUM(E6:E8)</f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3"/>
        <v>0</v>
      </c>
      <c r="J9" s="7">
        <f t="shared" si="3"/>
        <v>0</v>
      </c>
      <c r="K9" s="7">
        <f t="shared" si="3"/>
        <v>0</v>
      </c>
      <c r="L9" s="7">
        <f t="shared" si="3"/>
        <v>0</v>
      </c>
      <c r="M9" s="7">
        <f t="shared" si="3"/>
        <v>0</v>
      </c>
      <c r="N9" s="7">
        <f t="shared" si="3"/>
        <v>0</v>
      </c>
      <c r="O9" s="7">
        <f t="shared" si="3"/>
        <v>0</v>
      </c>
      <c r="P9" s="7">
        <f t="shared" si="3"/>
        <v>0</v>
      </c>
      <c r="Q9" s="59"/>
    </row>
    <row r="10" spans="1:17" ht="14.4" customHeight="1" x14ac:dyDescent="0.3">
      <c r="A10" s="88" t="s">
        <v>24</v>
      </c>
      <c r="B10" s="88"/>
      <c r="C10" s="54" t="s">
        <v>95</v>
      </c>
      <c r="D10" s="55"/>
      <c r="E10" s="56">
        <f t="shared" ref="E10:P10" si="4">SUM(E11:E15)</f>
        <v>0</v>
      </c>
      <c r="F10" s="56">
        <f t="shared" si="4"/>
        <v>0</v>
      </c>
      <c r="G10" s="56">
        <f t="shared" si="4"/>
        <v>0</v>
      </c>
      <c r="H10" s="56">
        <f t="shared" si="4"/>
        <v>0</v>
      </c>
      <c r="I10" s="56">
        <f t="shared" si="4"/>
        <v>0</v>
      </c>
      <c r="J10" s="56">
        <f t="shared" si="4"/>
        <v>0</v>
      </c>
      <c r="K10" s="56">
        <f t="shared" si="4"/>
        <v>0</v>
      </c>
      <c r="L10" s="56">
        <f t="shared" si="4"/>
        <v>0</v>
      </c>
      <c r="M10" s="56">
        <f t="shared" si="4"/>
        <v>0</v>
      </c>
      <c r="N10" s="56">
        <f t="shared" si="4"/>
        <v>0</v>
      </c>
      <c r="O10" s="56">
        <f t="shared" si="4"/>
        <v>0</v>
      </c>
      <c r="P10" s="56">
        <f t="shared" si="4"/>
        <v>0</v>
      </c>
      <c r="Q10" s="59"/>
    </row>
    <row r="11" spans="1:17" x14ac:dyDescent="0.3">
      <c r="A11" s="88"/>
      <c r="B11" s="88"/>
      <c r="C11" s="19" t="s">
        <v>94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59"/>
    </row>
    <row r="12" spans="1:17" x14ac:dyDescent="0.3">
      <c r="A12" s="88"/>
      <c r="B12" s="88"/>
      <c r="C12" s="19" t="s">
        <v>93</v>
      </c>
      <c r="D12" s="23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59"/>
    </row>
    <row r="13" spans="1:17" x14ac:dyDescent="0.3">
      <c r="A13" s="88"/>
      <c r="B13" s="88"/>
      <c r="C13" s="19" t="s">
        <v>92</v>
      </c>
      <c r="D13" s="2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59"/>
    </row>
    <row r="14" spans="1:17" x14ac:dyDescent="0.3">
      <c r="A14" s="88"/>
      <c r="B14" s="88"/>
      <c r="C14" s="23" t="s">
        <v>91</v>
      </c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59"/>
    </row>
    <row r="15" spans="1:17" x14ac:dyDescent="0.3">
      <c r="A15" s="88"/>
      <c r="B15" s="88"/>
      <c r="C15" s="19" t="s">
        <v>90</v>
      </c>
      <c r="D15" s="23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59"/>
    </row>
    <row r="16" spans="1:17" x14ac:dyDescent="0.3">
      <c r="A16" s="48"/>
      <c r="B16" s="48"/>
      <c r="C16" s="17"/>
      <c r="D16" s="1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59"/>
    </row>
    <row r="17" spans="1:17" x14ac:dyDescent="0.3">
      <c r="A17" s="79"/>
      <c r="B17" s="79"/>
      <c r="C17" s="15"/>
      <c r="D17" s="81" t="s">
        <v>140</v>
      </c>
      <c r="E17" s="92" t="s">
        <v>141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59"/>
    </row>
    <row r="18" spans="1:17" x14ac:dyDescent="0.3">
      <c r="A18" s="79"/>
      <c r="B18" s="79"/>
      <c r="C18" s="80" t="s">
        <v>142</v>
      </c>
      <c r="D18" s="82"/>
      <c r="E18" s="83">
        <f>E4*$D$18/100</f>
        <v>0</v>
      </c>
      <c r="F18" s="83">
        <f t="shared" ref="F18:P18" si="5">F4*$D$18/100</f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>
        <f t="shared" si="5"/>
        <v>0</v>
      </c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59"/>
    </row>
    <row r="19" spans="1:17" x14ac:dyDescent="0.3">
      <c r="A19" s="48"/>
      <c r="B19" s="48"/>
      <c r="C19" s="17"/>
      <c r="D19" s="1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59"/>
    </row>
    <row r="20" spans="1:17" x14ac:dyDescent="0.3">
      <c r="A20" s="47"/>
      <c r="B20" s="47"/>
      <c r="C20" s="46" t="s">
        <v>89</v>
      </c>
      <c r="D20" s="45"/>
      <c r="E20" s="44">
        <f t="shared" ref="E20:P20" si="6">E125+E21</f>
        <v>0</v>
      </c>
      <c r="F20" s="44">
        <f t="shared" si="6"/>
        <v>0</v>
      </c>
      <c r="G20" s="44">
        <f t="shared" si="6"/>
        <v>0</v>
      </c>
      <c r="H20" s="44">
        <f t="shared" si="6"/>
        <v>0</v>
      </c>
      <c r="I20" s="44">
        <f t="shared" si="6"/>
        <v>0</v>
      </c>
      <c r="J20" s="44">
        <f t="shared" si="6"/>
        <v>0</v>
      </c>
      <c r="K20" s="44">
        <f t="shared" si="6"/>
        <v>0</v>
      </c>
      <c r="L20" s="44">
        <f t="shared" si="6"/>
        <v>0</v>
      </c>
      <c r="M20" s="44">
        <f t="shared" si="6"/>
        <v>0</v>
      </c>
      <c r="N20" s="44">
        <f t="shared" si="6"/>
        <v>0</v>
      </c>
      <c r="O20" s="44">
        <f t="shared" si="6"/>
        <v>0</v>
      </c>
      <c r="P20" s="44">
        <f t="shared" si="6"/>
        <v>0</v>
      </c>
      <c r="Q20" s="67"/>
    </row>
    <row r="21" spans="1:17" x14ac:dyDescent="0.3">
      <c r="A21" s="96" t="s">
        <v>88</v>
      </c>
      <c r="B21" s="43"/>
      <c r="C21" s="30" t="s">
        <v>87</v>
      </c>
      <c r="D21" s="29"/>
      <c r="E21" s="28">
        <f>E23+E42+E56+E68+E78+E86+E95+E104+E116</f>
        <v>0</v>
      </c>
      <c r="F21" s="28">
        <f t="shared" ref="F21:P21" si="7">F23+F42+F56+F68+F78+F86+F95+F104+F116</f>
        <v>0</v>
      </c>
      <c r="G21" s="28">
        <f t="shared" si="7"/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66"/>
    </row>
    <row r="22" spans="1:17" x14ac:dyDescent="0.3">
      <c r="A22" s="96"/>
      <c r="B22" s="43"/>
      <c r="C22" s="30" t="s">
        <v>86</v>
      </c>
      <c r="D22" s="30"/>
      <c r="E22" s="42">
        <f t="shared" ref="E22:P22" si="8">IF(D21&lt;&gt;0,E21/D21-1,0)</f>
        <v>0</v>
      </c>
      <c r="F22" s="42">
        <f t="shared" si="8"/>
        <v>0</v>
      </c>
      <c r="G22" s="42">
        <f t="shared" si="8"/>
        <v>0</v>
      </c>
      <c r="H22" s="42">
        <f t="shared" si="8"/>
        <v>0</v>
      </c>
      <c r="I22" s="42">
        <f t="shared" si="8"/>
        <v>0</v>
      </c>
      <c r="J22" s="42">
        <f t="shared" si="8"/>
        <v>0</v>
      </c>
      <c r="K22" s="42">
        <f t="shared" si="8"/>
        <v>0</v>
      </c>
      <c r="L22" s="42">
        <f t="shared" si="8"/>
        <v>0</v>
      </c>
      <c r="M22" s="42">
        <f t="shared" si="8"/>
        <v>0</v>
      </c>
      <c r="N22" s="42">
        <f t="shared" si="8"/>
        <v>0</v>
      </c>
      <c r="O22" s="42">
        <f t="shared" si="8"/>
        <v>0</v>
      </c>
      <c r="P22" s="42">
        <f t="shared" si="8"/>
        <v>0</v>
      </c>
      <c r="Q22" s="59"/>
    </row>
    <row r="23" spans="1:17" x14ac:dyDescent="0.3">
      <c r="A23" s="96"/>
      <c r="B23" s="95" t="s">
        <v>85</v>
      </c>
      <c r="C23" s="36" t="s">
        <v>85</v>
      </c>
      <c r="D23" s="33"/>
      <c r="E23" s="32">
        <f t="shared" ref="E23:P23" si="9">SUM(E25:E40)</f>
        <v>0</v>
      </c>
      <c r="F23" s="32">
        <f t="shared" si="9"/>
        <v>0</v>
      </c>
      <c r="G23" s="32">
        <f t="shared" si="9"/>
        <v>0</v>
      </c>
      <c r="H23" s="32">
        <f t="shared" si="9"/>
        <v>0</v>
      </c>
      <c r="I23" s="32">
        <f t="shared" si="9"/>
        <v>0</v>
      </c>
      <c r="J23" s="32">
        <f t="shared" si="9"/>
        <v>0</v>
      </c>
      <c r="K23" s="32">
        <f t="shared" si="9"/>
        <v>0</v>
      </c>
      <c r="L23" s="32">
        <f t="shared" si="9"/>
        <v>0</v>
      </c>
      <c r="M23" s="32">
        <f t="shared" si="9"/>
        <v>0</v>
      </c>
      <c r="N23" s="32">
        <f t="shared" si="9"/>
        <v>0</v>
      </c>
      <c r="O23" s="32">
        <f t="shared" si="9"/>
        <v>0</v>
      </c>
      <c r="P23" s="32">
        <f t="shared" si="9"/>
        <v>0</v>
      </c>
      <c r="Q23" s="66"/>
    </row>
    <row r="24" spans="1:17" x14ac:dyDescent="0.3">
      <c r="A24" s="96"/>
      <c r="B24" s="95"/>
      <c r="C24" s="64" t="s">
        <v>117</v>
      </c>
      <c r="D24" s="33"/>
      <c r="E24" s="63" t="str">
        <f>IF(E$4&gt;0,E23/E$4," - ")</f>
        <v xml:space="preserve"> - </v>
      </c>
      <c r="F24" s="63" t="str">
        <f t="shared" ref="F24:P24" si="10">IF(F$4&gt;0,F23/F$4," - ")</f>
        <v xml:space="preserve"> - </v>
      </c>
      <c r="G24" s="63" t="str">
        <f t="shared" si="10"/>
        <v xml:space="preserve"> - </v>
      </c>
      <c r="H24" s="63" t="str">
        <f t="shared" si="10"/>
        <v xml:space="preserve"> - </v>
      </c>
      <c r="I24" s="63" t="str">
        <f t="shared" si="10"/>
        <v xml:space="preserve"> - </v>
      </c>
      <c r="J24" s="63" t="str">
        <f t="shared" si="10"/>
        <v xml:space="preserve"> - </v>
      </c>
      <c r="K24" s="63" t="str">
        <f t="shared" si="10"/>
        <v xml:space="preserve"> - </v>
      </c>
      <c r="L24" s="63" t="str">
        <f t="shared" si="10"/>
        <v xml:space="preserve"> - </v>
      </c>
      <c r="M24" s="63" t="str">
        <f t="shared" si="10"/>
        <v xml:space="preserve"> - </v>
      </c>
      <c r="N24" s="63" t="str">
        <f t="shared" si="10"/>
        <v xml:space="preserve"> - </v>
      </c>
      <c r="O24" s="63" t="str">
        <f t="shared" si="10"/>
        <v xml:space="preserve"> - </v>
      </c>
      <c r="P24" s="63" t="str">
        <f t="shared" si="10"/>
        <v xml:space="preserve"> - </v>
      </c>
      <c r="Q24" s="59"/>
    </row>
    <row r="25" spans="1:17" x14ac:dyDescent="0.3">
      <c r="A25" s="96"/>
      <c r="B25" s="95"/>
      <c r="C25" s="19" t="s">
        <v>84</v>
      </c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59"/>
    </row>
    <row r="26" spans="1:17" x14ac:dyDescent="0.3">
      <c r="A26" s="96"/>
      <c r="B26" s="95"/>
      <c r="C26" s="19" t="s">
        <v>83</v>
      </c>
      <c r="D26" s="23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59"/>
    </row>
    <row r="27" spans="1:17" x14ac:dyDescent="0.3">
      <c r="A27" s="96"/>
      <c r="B27" s="95"/>
      <c r="C27" s="19" t="s">
        <v>82</v>
      </c>
      <c r="D27" s="22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59"/>
    </row>
    <row r="28" spans="1:17" x14ac:dyDescent="0.3">
      <c r="A28" s="96"/>
      <c r="B28" s="95"/>
      <c r="C28" s="19" t="s">
        <v>81</v>
      </c>
      <c r="D28" s="22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59"/>
    </row>
    <row r="29" spans="1:17" x14ac:dyDescent="0.3">
      <c r="A29" s="96"/>
      <c r="B29" s="95"/>
      <c r="C29" s="19" t="s">
        <v>80</v>
      </c>
      <c r="D29" s="23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59"/>
    </row>
    <row r="30" spans="1:17" x14ac:dyDescent="0.3">
      <c r="A30" s="96"/>
      <c r="B30" s="95"/>
      <c r="C30" s="19" t="s">
        <v>79</v>
      </c>
      <c r="D30" s="23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59"/>
    </row>
    <row r="31" spans="1:17" x14ac:dyDescent="0.3">
      <c r="A31" s="96"/>
      <c r="B31" s="95"/>
      <c r="C31" s="19" t="s">
        <v>78</v>
      </c>
      <c r="D31" s="23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59"/>
    </row>
    <row r="32" spans="1:17" x14ac:dyDescent="0.3">
      <c r="A32" s="96"/>
      <c r="B32" s="95"/>
      <c r="C32" s="19" t="s">
        <v>77</v>
      </c>
      <c r="D32" s="23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59"/>
    </row>
    <row r="33" spans="1:17" x14ac:dyDescent="0.3">
      <c r="A33" s="96"/>
      <c r="B33" s="95"/>
      <c r="C33" s="19" t="s">
        <v>76</v>
      </c>
      <c r="D33" s="23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59"/>
    </row>
    <row r="34" spans="1:17" x14ac:dyDescent="0.3">
      <c r="A34" s="96"/>
      <c r="B34" s="95"/>
      <c r="C34" s="19" t="s">
        <v>75</v>
      </c>
      <c r="D34" s="23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59"/>
    </row>
    <row r="35" spans="1:17" x14ac:dyDescent="0.3">
      <c r="A35" s="96"/>
      <c r="B35" s="95"/>
      <c r="C35" s="19" t="s">
        <v>74</v>
      </c>
      <c r="D35" s="23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59"/>
    </row>
    <row r="36" spans="1:17" x14ac:dyDescent="0.3">
      <c r="A36" s="96"/>
      <c r="B36" s="95"/>
      <c r="C36" s="19" t="s">
        <v>73</v>
      </c>
      <c r="D36" s="23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59"/>
    </row>
    <row r="37" spans="1:17" x14ac:dyDescent="0.3">
      <c r="A37" s="96"/>
      <c r="B37" s="95"/>
      <c r="C37" s="19" t="s">
        <v>72</v>
      </c>
      <c r="D37" s="23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59"/>
    </row>
    <row r="38" spans="1:17" x14ac:dyDescent="0.3">
      <c r="A38" s="96"/>
      <c r="B38" s="95"/>
      <c r="C38" s="19" t="s">
        <v>67</v>
      </c>
      <c r="D38" s="23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59"/>
    </row>
    <row r="39" spans="1:17" x14ac:dyDescent="0.3">
      <c r="A39" s="96"/>
      <c r="B39" s="95"/>
      <c r="C39" s="19" t="s">
        <v>71</v>
      </c>
      <c r="D39" s="23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59"/>
    </row>
    <row r="40" spans="1:17" x14ac:dyDescent="0.3">
      <c r="A40" s="96"/>
      <c r="B40" s="95"/>
      <c r="C40" s="19" t="s">
        <v>32</v>
      </c>
      <c r="D40" s="23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59"/>
    </row>
    <row r="41" spans="1:17" x14ac:dyDescent="0.3">
      <c r="A41" s="96"/>
      <c r="B41" s="41"/>
      <c r="C41" s="17"/>
      <c r="D41" s="8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59"/>
    </row>
    <row r="42" spans="1:17" x14ac:dyDescent="0.3">
      <c r="A42" s="96"/>
      <c r="B42" s="98" t="s">
        <v>70</v>
      </c>
      <c r="C42" s="36" t="s">
        <v>70</v>
      </c>
      <c r="D42" s="33"/>
      <c r="E42" s="35">
        <f t="shared" ref="E42:P42" si="11">SUM(E44:E54)</f>
        <v>0</v>
      </c>
      <c r="F42" s="35">
        <f t="shared" si="11"/>
        <v>0</v>
      </c>
      <c r="G42" s="35">
        <f t="shared" si="11"/>
        <v>0</v>
      </c>
      <c r="H42" s="35">
        <f t="shared" si="11"/>
        <v>0</v>
      </c>
      <c r="I42" s="35">
        <f t="shared" si="11"/>
        <v>0</v>
      </c>
      <c r="J42" s="35">
        <f t="shared" si="11"/>
        <v>0</v>
      </c>
      <c r="K42" s="35">
        <f t="shared" si="11"/>
        <v>0</v>
      </c>
      <c r="L42" s="35">
        <f t="shared" si="11"/>
        <v>0</v>
      </c>
      <c r="M42" s="35">
        <f t="shared" si="11"/>
        <v>0</v>
      </c>
      <c r="N42" s="35">
        <f t="shared" si="11"/>
        <v>0</v>
      </c>
      <c r="O42" s="35">
        <f t="shared" si="11"/>
        <v>0</v>
      </c>
      <c r="P42" s="35">
        <f t="shared" si="11"/>
        <v>0</v>
      </c>
      <c r="Q42" s="66"/>
    </row>
    <row r="43" spans="1:17" x14ac:dyDescent="0.3">
      <c r="A43" s="96"/>
      <c r="B43" s="98"/>
      <c r="C43" s="64" t="s">
        <v>117</v>
      </c>
      <c r="D43" s="33"/>
      <c r="E43" s="63" t="str">
        <f>IF(E$4&gt;0,E42/E$4," - ")</f>
        <v xml:space="preserve"> - </v>
      </c>
      <c r="F43" s="63" t="str">
        <f t="shared" ref="F43:P43" si="12">IF(F$4&gt;0,F42/F$4," - ")</f>
        <v xml:space="preserve"> - </v>
      </c>
      <c r="G43" s="63" t="str">
        <f t="shared" si="12"/>
        <v xml:space="preserve"> - </v>
      </c>
      <c r="H43" s="63" t="str">
        <f t="shared" si="12"/>
        <v xml:space="preserve"> - </v>
      </c>
      <c r="I43" s="63" t="str">
        <f t="shared" si="12"/>
        <v xml:space="preserve"> - </v>
      </c>
      <c r="J43" s="63" t="str">
        <f t="shared" si="12"/>
        <v xml:space="preserve"> - </v>
      </c>
      <c r="K43" s="63" t="str">
        <f t="shared" si="12"/>
        <v xml:space="preserve"> - </v>
      </c>
      <c r="L43" s="63" t="str">
        <f t="shared" si="12"/>
        <v xml:space="preserve"> - </v>
      </c>
      <c r="M43" s="63" t="str">
        <f t="shared" si="12"/>
        <v xml:space="preserve"> - </v>
      </c>
      <c r="N43" s="63" t="str">
        <f t="shared" si="12"/>
        <v xml:space="preserve"> - </v>
      </c>
      <c r="O43" s="63" t="str">
        <f t="shared" si="12"/>
        <v xml:space="preserve"> - </v>
      </c>
      <c r="P43" s="63" t="str">
        <f t="shared" si="12"/>
        <v xml:space="preserve"> - </v>
      </c>
      <c r="Q43" s="59"/>
    </row>
    <row r="44" spans="1:17" x14ac:dyDescent="0.3">
      <c r="A44" s="96"/>
      <c r="B44" s="98"/>
      <c r="C44" s="19" t="s">
        <v>69</v>
      </c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59"/>
    </row>
    <row r="45" spans="1:17" x14ac:dyDescent="0.3">
      <c r="A45" s="96"/>
      <c r="B45" s="98"/>
      <c r="C45" s="19" t="s">
        <v>68</v>
      </c>
      <c r="D45" s="40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59"/>
    </row>
    <row r="46" spans="1:17" x14ac:dyDescent="0.3">
      <c r="A46" s="96"/>
      <c r="B46" s="98"/>
      <c r="C46" s="19" t="s">
        <v>67</v>
      </c>
      <c r="D46" s="40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59"/>
    </row>
    <row r="47" spans="1:17" x14ac:dyDescent="0.3">
      <c r="A47" s="96"/>
      <c r="B47" s="98"/>
      <c r="C47" s="19" t="s">
        <v>66</v>
      </c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59"/>
    </row>
    <row r="48" spans="1:17" x14ac:dyDescent="0.3">
      <c r="A48" s="96"/>
      <c r="B48" s="98"/>
      <c r="C48" s="19" t="s">
        <v>65</v>
      </c>
      <c r="D48" s="40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59"/>
    </row>
    <row r="49" spans="1:18" x14ac:dyDescent="0.3">
      <c r="A49" s="96"/>
      <c r="B49" s="98"/>
      <c r="C49" s="19" t="s">
        <v>64</v>
      </c>
      <c r="D49" s="40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59"/>
    </row>
    <row r="50" spans="1:18" x14ac:dyDescent="0.3">
      <c r="A50" s="96"/>
      <c r="B50" s="98"/>
      <c r="C50" s="19" t="s">
        <v>63</v>
      </c>
      <c r="D50" s="23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59"/>
    </row>
    <row r="51" spans="1:18" x14ac:dyDescent="0.3">
      <c r="A51" s="96"/>
      <c r="B51" s="98"/>
      <c r="C51" s="19" t="s">
        <v>62</v>
      </c>
      <c r="D51" s="23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59"/>
    </row>
    <row r="52" spans="1:18" x14ac:dyDescent="0.3">
      <c r="A52" s="96"/>
      <c r="B52" s="98"/>
      <c r="C52" s="19" t="s">
        <v>61</v>
      </c>
      <c r="D52" s="23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59"/>
    </row>
    <row r="53" spans="1:18" x14ac:dyDescent="0.3">
      <c r="A53" s="96"/>
      <c r="B53" s="98"/>
      <c r="C53" s="19" t="s">
        <v>60</v>
      </c>
      <c r="D53" s="23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59"/>
    </row>
    <row r="54" spans="1:18" x14ac:dyDescent="0.3">
      <c r="A54" s="96"/>
      <c r="B54" s="98"/>
      <c r="C54" s="19" t="s">
        <v>32</v>
      </c>
      <c r="D54" s="23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59"/>
    </row>
    <row r="55" spans="1:18" x14ac:dyDescent="0.3">
      <c r="A55" s="96"/>
      <c r="B55" s="37"/>
      <c r="C55" s="17"/>
      <c r="D55" s="8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59"/>
    </row>
    <row r="56" spans="1:18" x14ac:dyDescent="0.3">
      <c r="A56" s="96"/>
      <c r="B56" s="98" t="s">
        <v>59</v>
      </c>
      <c r="C56" s="34" t="s">
        <v>59</v>
      </c>
      <c r="D56" s="33"/>
      <c r="E56" s="35">
        <f t="shared" ref="E56:P56" si="13">SUM(E58:E66)</f>
        <v>0</v>
      </c>
      <c r="F56" s="35">
        <f t="shared" si="13"/>
        <v>0</v>
      </c>
      <c r="G56" s="35">
        <f t="shared" si="13"/>
        <v>0</v>
      </c>
      <c r="H56" s="35">
        <f t="shared" si="13"/>
        <v>0</v>
      </c>
      <c r="I56" s="35">
        <f t="shared" si="13"/>
        <v>0</v>
      </c>
      <c r="J56" s="35">
        <f t="shared" si="13"/>
        <v>0</v>
      </c>
      <c r="K56" s="35">
        <f t="shared" si="13"/>
        <v>0</v>
      </c>
      <c r="L56" s="35">
        <f t="shared" si="13"/>
        <v>0</v>
      </c>
      <c r="M56" s="35">
        <f t="shared" si="13"/>
        <v>0</v>
      </c>
      <c r="N56" s="35">
        <f t="shared" si="13"/>
        <v>0</v>
      </c>
      <c r="O56" s="35">
        <f t="shared" si="13"/>
        <v>0</v>
      </c>
      <c r="P56" s="35">
        <f t="shared" si="13"/>
        <v>0</v>
      </c>
      <c r="Q56" s="66"/>
    </row>
    <row r="57" spans="1:18" x14ac:dyDescent="0.3">
      <c r="A57" s="96"/>
      <c r="B57" s="98"/>
      <c r="C57" s="64" t="s">
        <v>117</v>
      </c>
      <c r="D57" s="33"/>
      <c r="E57" s="63" t="str">
        <f>IF(E$4&gt;0,E56/E$4," - ")</f>
        <v xml:space="preserve"> - </v>
      </c>
      <c r="F57" s="63" t="str">
        <f t="shared" ref="F57:P57" si="14">IF(F$4&gt;0,F56/F$4," - ")</f>
        <v xml:space="preserve"> - </v>
      </c>
      <c r="G57" s="63" t="str">
        <f t="shared" si="14"/>
        <v xml:space="preserve"> - </v>
      </c>
      <c r="H57" s="63" t="str">
        <f t="shared" si="14"/>
        <v xml:space="preserve"> - </v>
      </c>
      <c r="I57" s="63" t="str">
        <f t="shared" si="14"/>
        <v xml:space="preserve"> - </v>
      </c>
      <c r="J57" s="63" t="str">
        <f t="shared" si="14"/>
        <v xml:space="preserve"> - </v>
      </c>
      <c r="K57" s="63" t="str">
        <f t="shared" si="14"/>
        <v xml:space="preserve"> - </v>
      </c>
      <c r="L57" s="63" t="str">
        <f t="shared" si="14"/>
        <v xml:space="preserve"> - </v>
      </c>
      <c r="M57" s="63" t="str">
        <f t="shared" si="14"/>
        <v xml:space="preserve"> - </v>
      </c>
      <c r="N57" s="63" t="str">
        <f t="shared" si="14"/>
        <v xml:space="preserve"> - </v>
      </c>
      <c r="O57" s="63" t="str">
        <f t="shared" si="14"/>
        <v xml:space="preserve"> - </v>
      </c>
      <c r="P57" s="63" t="str">
        <f t="shared" si="14"/>
        <v xml:space="preserve"> - </v>
      </c>
      <c r="Q57" s="59"/>
    </row>
    <row r="58" spans="1:18" x14ac:dyDescent="0.3">
      <c r="A58" s="96"/>
      <c r="B58" s="98"/>
      <c r="C58" s="19" t="s">
        <v>58</v>
      </c>
      <c r="D58" s="23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59"/>
      <c r="R58" s="58"/>
    </row>
    <row r="59" spans="1:18" x14ac:dyDescent="0.3">
      <c r="A59" s="96"/>
      <c r="B59" s="98"/>
      <c r="C59" s="19" t="s">
        <v>57</v>
      </c>
      <c r="D59" s="23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59"/>
      <c r="R59" s="38"/>
    </row>
    <row r="60" spans="1:18" x14ac:dyDescent="0.3">
      <c r="A60" s="96"/>
      <c r="B60" s="98"/>
      <c r="C60" s="19" t="s">
        <v>56</v>
      </c>
      <c r="D60" s="23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59"/>
      <c r="R60" s="38"/>
    </row>
    <row r="61" spans="1:18" x14ac:dyDescent="0.3">
      <c r="A61" s="96"/>
      <c r="B61" s="98"/>
      <c r="C61" s="19" t="s">
        <v>55</v>
      </c>
      <c r="D61" s="23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59"/>
      <c r="R61" s="31"/>
    </row>
    <row r="62" spans="1:18" x14ac:dyDescent="0.3">
      <c r="A62" s="96"/>
      <c r="B62" s="98"/>
      <c r="C62" s="19" t="s">
        <v>54</v>
      </c>
      <c r="D62" s="23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59"/>
    </row>
    <row r="63" spans="1:18" x14ac:dyDescent="0.3">
      <c r="A63" s="96"/>
      <c r="B63" s="98"/>
      <c r="C63" s="19" t="s">
        <v>53</v>
      </c>
      <c r="D63" s="23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59"/>
    </row>
    <row r="64" spans="1:18" x14ac:dyDescent="0.3">
      <c r="A64" s="96"/>
      <c r="B64" s="98"/>
      <c r="C64" s="19" t="s">
        <v>52</v>
      </c>
      <c r="D64" s="23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59"/>
    </row>
    <row r="65" spans="1:17" x14ac:dyDescent="0.3">
      <c r="A65" s="96"/>
      <c r="B65" s="98"/>
      <c r="C65" s="19" t="s">
        <v>51</v>
      </c>
      <c r="D65" s="23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59"/>
    </row>
    <row r="66" spans="1:17" x14ac:dyDescent="0.3">
      <c r="A66" s="96"/>
      <c r="B66" s="98"/>
      <c r="C66" s="19" t="s">
        <v>32</v>
      </c>
      <c r="D66" s="23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59"/>
    </row>
    <row r="67" spans="1:17" x14ac:dyDescent="0.3">
      <c r="A67" s="96"/>
      <c r="B67" s="37"/>
      <c r="C67" s="17"/>
      <c r="D67" s="8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59"/>
    </row>
    <row r="68" spans="1:17" x14ac:dyDescent="0.3">
      <c r="A68" s="96"/>
      <c r="B68" s="98" t="s">
        <v>50</v>
      </c>
      <c r="C68" s="34" t="s">
        <v>49</v>
      </c>
      <c r="D68" s="33"/>
      <c r="E68" s="35">
        <f t="shared" ref="E68:P68" si="15">SUM(E70:E76)</f>
        <v>0</v>
      </c>
      <c r="F68" s="35">
        <f t="shared" si="15"/>
        <v>0</v>
      </c>
      <c r="G68" s="35">
        <f t="shared" si="15"/>
        <v>0</v>
      </c>
      <c r="H68" s="35">
        <f t="shared" si="15"/>
        <v>0</v>
      </c>
      <c r="I68" s="35">
        <f t="shared" si="15"/>
        <v>0</v>
      </c>
      <c r="J68" s="35">
        <f t="shared" si="15"/>
        <v>0</v>
      </c>
      <c r="K68" s="35">
        <f t="shared" si="15"/>
        <v>0</v>
      </c>
      <c r="L68" s="35">
        <f t="shared" si="15"/>
        <v>0</v>
      </c>
      <c r="M68" s="35">
        <f t="shared" si="15"/>
        <v>0</v>
      </c>
      <c r="N68" s="35">
        <f t="shared" si="15"/>
        <v>0</v>
      </c>
      <c r="O68" s="35">
        <f t="shared" si="15"/>
        <v>0</v>
      </c>
      <c r="P68" s="35">
        <f t="shared" si="15"/>
        <v>0</v>
      </c>
      <c r="Q68" s="59"/>
    </row>
    <row r="69" spans="1:17" x14ac:dyDescent="0.3">
      <c r="A69" s="96"/>
      <c r="B69" s="98"/>
      <c r="C69" s="64" t="s">
        <v>117</v>
      </c>
      <c r="D69" s="33"/>
      <c r="E69" s="63" t="str">
        <f>IF(E$4&gt;0,E68/E$4," - ")</f>
        <v xml:space="preserve"> - </v>
      </c>
      <c r="F69" s="63" t="str">
        <f t="shared" ref="F69:P69" si="16">IF(F$4&gt;0,F68/F$4," - ")</f>
        <v xml:space="preserve"> - </v>
      </c>
      <c r="G69" s="63" t="str">
        <f t="shared" si="16"/>
        <v xml:space="preserve"> - </v>
      </c>
      <c r="H69" s="63" t="str">
        <f t="shared" si="16"/>
        <v xml:space="preserve"> - </v>
      </c>
      <c r="I69" s="63" t="str">
        <f t="shared" si="16"/>
        <v xml:space="preserve"> - </v>
      </c>
      <c r="J69" s="63" t="str">
        <f t="shared" si="16"/>
        <v xml:space="preserve"> - </v>
      </c>
      <c r="K69" s="63" t="str">
        <f t="shared" si="16"/>
        <v xml:space="preserve"> - </v>
      </c>
      <c r="L69" s="63" t="str">
        <f t="shared" si="16"/>
        <v xml:space="preserve"> - </v>
      </c>
      <c r="M69" s="63" t="str">
        <f t="shared" si="16"/>
        <v xml:space="preserve"> - </v>
      </c>
      <c r="N69" s="63" t="str">
        <f t="shared" si="16"/>
        <v xml:space="preserve"> - </v>
      </c>
      <c r="O69" s="63" t="str">
        <f t="shared" si="16"/>
        <v xml:space="preserve"> - </v>
      </c>
      <c r="P69" s="63" t="str">
        <f t="shared" si="16"/>
        <v xml:space="preserve"> - </v>
      </c>
      <c r="Q69" s="59"/>
    </row>
    <row r="70" spans="1:17" x14ac:dyDescent="0.3">
      <c r="A70" s="96"/>
      <c r="B70" s="98"/>
      <c r="C70" s="19" t="s">
        <v>48</v>
      </c>
      <c r="D70" s="23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59"/>
    </row>
    <row r="71" spans="1:17" x14ac:dyDescent="0.3">
      <c r="A71" s="96"/>
      <c r="B71" s="98"/>
      <c r="C71" s="19" t="s">
        <v>47</v>
      </c>
      <c r="D71" s="23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59"/>
    </row>
    <row r="72" spans="1:17" x14ac:dyDescent="0.3">
      <c r="A72" s="96"/>
      <c r="B72" s="98"/>
      <c r="C72" s="19" t="s">
        <v>46</v>
      </c>
      <c r="D72" s="23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59"/>
    </row>
    <row r="73" spans="1:17" x14ac:dyDescent="0.3">
      <c r="A73" s="96"/>
      <c r="B73" s="98"/>
      <c r="C73" s="19" t="s">
        <v>45</v>
      </c>
      <c r="D73" s="23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59"/>
    </row>
    <row r="74" spans="1:17" x14ac:dyDescent="0.3">
      <c r="A74" s="96"/>
      <c r="B74" s="98"/>
      <c r="C74" s="19" t="s">
        <v>44</v>
      </c>
      <c r="D74" s="23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59"/>
    </row>
    <row r="75" spans="1:17" x14ac:dyDescent="0.3">
      <c r="A75" s="96"/>
      <c r="B75" s="98"/>
      <c r="C75" s="19" t="s">
        <v>43</v>
      </c>
      <c r="D75" s="23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59"/>
    </row>
    <row r="76" spans="1:17" x14ac:dyDescent="0.3">
      <c r="A76" s="96"/>
      <c r="B76" s="98"/>
      <c r="C76" s="19" t="s">
        <v>32</v>
      </c>
      <c r="D76" s="23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59"/>
    </row>
    <row r="77" spans="1:17" x14ac:dyDescent="0.3">
      <c r="A77" s="96"/>
      <c r="B77" s="9"/>
      <c r="C77" s="17"/>
      <c r="D77" s="8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59"/>
    </row>
    <row r="78" spans="1:17" x14ac:dyDescent="0.3">
      <c r="A78" s="96"/>
      <c r="B78" s="95" t="s">
        <v>42</v>
      </c>
      <c r="C78" s="36" t="s">
        <v>42</v>
      </c>
      <c r="D78" s="33"/>
      <c r="E78" s="35">
        <f t="shared" ref="E78:P78" si="17">SUM(E80:E84)</f>
        <v>0</v>
      </c>
      <c r="F78" s="35">
        <f t="shared" si="17"/>
        <v>0</v>
      </c>
      <c r="G78" s="35">
        <f t="shared" si="17"/>
        <v>0</v>
      </c>
      <c r="H78" s="35">
        <f t="shared" si="17"/>
        <v>0</v>
      </c>
      <c r="I78" s="35">
        <f t="shared" si="17"/>
        <v>0</v>
      </c>
      <c r="J78" s="35">
        <f t="shared" si="17"/>
        <v>0</v>
      </c>
      <c r="K78" s="35">
        <f t="shared" si="17"/>
        <v>0</v>
      </c>
      <c r="L78" s="35">
        <f t="shared" si="17"/>
        <v>0</v>
      </c>
      <c r="M78" s="35">
        <f t="shared" si="17"/>
        <v>0</v>
      </c>
      <c r="N78" s="35">
        <f t="shared" si="17"/>
        <v>0</v>
      </c>
      <c r="O78" s="35">
        <f t="shared" si="17"/>
        <v>0</v>
      </c>
      <c r="P78" s="35">
        <f t="shared" si="17"/>
        <v>0</v>
      </c>
      <c r="Q78" s="59"/>
    </row>
    <row r="79" spans="1:17" x14ac:dyDescent="0.3">
      <c r="A79" s="96"/>
      <c r="B79" s="95"/>
      <c r="C79" s="64" t="s">
        <v>117</v>
      </c>
      <c r="D79" s="33"/>
      <c r="E79" s="63" t="str">
        <f>IF(E$4&gt;0,E78/E$4," - ")</f>
        <v xml:space="preserve"> - </v>
      </c>
      <c r="F79" s="63" t="str">
        <f t="shared" ref="F79:P79" si="18">IF(F$4&gt;0,F78/F$4," - ")</f>
        <v xml:space="preserve"> - </v>
      </c>
      <c r="G79" s="63" t="str">
        <f t="shared" si="18"/>
        <v xml:space="preserve"> - </v>
      </c>
      <c r="H79" s="63" t="str">
        <f t="shared" si="18"/>
        <v xml:space="preserve"> - </v>
      </c>
      <c r="I79" s="63" t="str">
        <f t="shared" si="18"/>
        <v xml:space="preserve"> - </v>
      </c>
      <c r="J79" s="63" t="str">
        <f t="shared" si="18"/>
        <v xml:space="preserve"> - </v>
      </c>
      <c r="K79" s="63" t="str">
        <f t="shared" si="18"/>
        <v xml:space="preserve"> - </v>
      </c>
      <c r="L79" s="63" t="str">
        <f t="shared" si="18"/>
        <v xml:space="preserve"> - </v>
      </c>
      <c r="M79" s="63" t="str">
        <f t="shared" si="18"/>
        <v xml:space="preserve"> - </v>
      </c>
      <c r="N79" s="63" t="str">
        <f t="shared" si="18"/>
        <v xml:space="preserve"> - </v>
      </c>
      <c r="O79" s="63" t="str">
        <f t="shared" si="18"/>
        <v xml:space="preserve"> - </v>
      </c>
      <c r="P79" s="63" t="str">
        <f t="shared" si="18"/>
        <v xml:space="preserve"> - </v>
      </c>
      <c r="Q79" s="59"/>
    </row>
    <row r="80" spans="1:17" x14ac:dyDescent="0.3">
      <c r="A80" s="96"/>
      <c r="B80" s="95"/>
      <c r="C80" s="19" t="s">
        <v>41</v>
      </c>
      <c r="D80" s="23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59"/>
    </row>
    <row r="81" spans="1:17" x14ac:dyDescent="0.3">
      <c r="A81" s="96"/>
      <c r="B81" s="95"/>
      <c r="C81" s="19" t="s">
        <v>40</v>
      </c>
      <c r="D81" s="23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59"/>
    </row>
    <row r="82" spans="1:17" x14ac:dyDescent="0.3">
      <c r="A82" s="96"/>
      <c r="B82" s="95"/>
      <c r="C82" s="19" t="s">
        <v>39</v>
      </c>
      <c r="D82" s="23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59"/>
    </row>
    <row r="83" spans="1:17" x14ac:dyDescent="0.3">
      <c r="A83" s="96"/>
      <c r="B83" s="95"/>
      <c r="C83" s="19" t="s">
        <v>38</v>
      </c>
      <c r="D83" s="23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59"/>
    </row>
    <row r="84" spans="1:17" x14ac:dyDescent="0.3">
      <c r="A84" s="96"/>
      <c r="B84" s="95"/>
      <c r="C84" s="19" t="s">
        <v>32</v>
      </c>
      <c r="D84" s="2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59"/>
    </row>
    <row r="85" spans="1:17" x14ac:dyDescent="0.3">
      <c r="A85" s="96"/>
      <c r="B85" s="9"/>
      <c r="C85" s="17"/>
      <c r="D85" s="8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59"/>
    </row>
    <row r="86" spans="1:17" x14ac:dyDescent="0.3">
      <c r="A86" s="96"/>
      <c r="B86" s="33"/>
      <c r="C86" s="36" t="s">
        <v>103</v>
      </c>
      <c r="D86" s="33"/>
      <c r="E86" s="35">
        <f>SUM(E88:E93)</f>
        <v>0</v>
      </c>
      <c r="F86" s="35">
        <f t="shared" ref="F86:P86" si="19">SUM(F88:F93)</f>
        <v>0</v>
      </c>
      <c r="G86" s="35">
        <f t="shared" si="19"/>
        <v>0</v>
      </c>
      <c r="H86" s="35">
        <f t="shared" si="19"/>
        <v>0</v>
      </c>
      <c r="I86" s="35">
        <f t="shared" si="19"/>
        <v>0</v>
      </c>
      <c r="J86" s="35">
        <f t="shared" si="19"/>
        <v>0</v>
      </c>
      <c r="K86" s="35">
        <f t="shared" si="19"/>
        <v>0</v>
      </c>
      <c r="L86" s="35">
        <f t="shared" si="19"/>
        <v>0</v>
      </c>
      <c r="M86" s="35">
        <f t="shared" si="19"/>
        <v>0</v>
      </c>
      <c r="N86" s="35">
        <f t="shared" si="19"/>
        <v>0</v>
      </c>
      <c r="O86" s="35">
        <f t="shared" si="19"/>
        <v>0</v>
      </c>
      <c r="P86" s="35">
        <f t="shared" si="19"/>
        <v>0</v>
      </c>
      <c r="Q86" s="59"/>
    </row>
    <row r="87" spans="1:17" x14ac:dyDescent="0.3">
      <c r="A87" s="96"/>
      <c r="B87" s="33"/>
      <c r="C87" s="64" t="s">
        <v>117</v>
      </c>
      <c r="D87" s="33"/>
      <c r="E87" s="63" t="str">
        <f>IF(E$4&gt;0,E86/E$4," - ")</f>
        <v xml:space="preserve"> - </v>
      </c>
      <c r="F87" s="63" t="str">
        <f t="shared" ref="F87:P87" si="20">IF(F$4&gt;0,F86/F$4," - ")</f>
        <v xml:space="preserve"> - </v>
      </c>
      <c r="G87" s="63" t="str">
        <f t="shared" si="20"/>
        <v xml:space="preserve"> - </v>
      </c>
      <c r="H87" s="63" t="str">
        <f t="shared" si="20"/>
        <v xml:space="preserve"> - </v>
      </c>
      <c r="I87" s="63" t="str">
        <f t="shared" si="20"/>
        <v xml:space="preserve"> - </v>
      </c>
      <c r="J87" s="63" t="str">
        <f t="shared" si="20"/>
        <v xml:space="preserve"> - </v>
      </c>
      <c r="K87" s="63" t="str">
        <f t="shared" si="20"/>
        <v xml:space="preserve"> - </v>
      </c>
      <c r="L87" s="63" t="str">
        <f t="shared" si="20"/>
        <v xml:space="preserve"> - </v>
      </c>
      <c r="M87" s="63" t="str">
        <f t="shared" si="20"/>
        <v xml:space="preserve"> - </v>
      </c>
      <c r="N87" s="63" t="str">
        <f t="shared" si="20"/>
        <v xml:space="preserve"> - </v>
      </c>
      <c r="O87" s="63" t="str">
        <f t="shared" si="20"/>
        <v xml:space="preserve"> - </v>
      </c>
      <c r="P87" s="63" t="str">
        <f t="shared" si="20"/>
        <v xml:space="preserve"> - </v>
      </c>
      <c r="Q87" s="59"/>
    </row>
    <row r="88" spans="1:17" x14ac:dyDescent="0.3">
      <c r="A88" s="96"/>
      <c r="B88" s="90" t="s">
        <v>103</v>
      </c>
      <c r="C88" s="19" t="s">
        <v>58</v>
      </c>
      <c r="D88" s="40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59"/>
    </row>
    <row r="89" spans="1:17" x14ac:dyDescent="0.3">
      <c r="A89" s="96"/>
      <c r="B89" s="90"/>
      <c r="C89" s="19" t="s">
        <v>104</v>
      </c>
      <c r="D89" s="40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59"/>
    </row>
    <row r="90" spans="1:17" x14ac:dyDescent="0.3">
      <c r="A90" s="96"/>
      <c r="B90" s="90"/>
      <c r="C90" s="19" t="s">
        <v>105</v>
      </c>
      <c r="D90" s="4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59"/>
    </row>
    <row r="91" spans="1:17" x14ac:dyDescent="0.3">
      <c r="A91" s="96"/>
      <c r="B91" s="90"/>
      <c r="C91" s="61" t="s">
        <v>106</v>
      </c>
      <c r="D91" s="40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59"/>
    </row>
    <row r="92" spans="1:17" x14ac:dyDescent="0.3">
      <c r="A92" s="96"/>
      <c r="B92" s="90"/>
      <c r="C92" s="61" t="s">
        <v>107</v>
      </c>
      <c r="D92" s="40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59"/>
    </row>
    <row r="93" spans="1:17" x14ac:dyDescent="0.3">
      <c r="A93" s="96"/>
      <c r="B93" s="90"/>
      <c r="C93" s="61" t="s">
        <v>32</v>
      </c>
      <c r="D93" s="40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59"/>
    </row>
    <row r="94" spans="1:17" x14ac:dyDescent="0.3">
      <c r="A94" s="96"/>
      <c r="B94" s="9"/>
      <c r="C94" s="17"/>
      <c r="D94" s="8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59"/>
    </row>
    <row r="95" spans="1:17" x14ac:dyDescent="0.3">
      <c r="A95" s="96"/>
      <c r="B95" s="99" t="s">
        <v>37</v>
      </c>
      <c r="C95" s="34" t="s">
        <v>37</v>
      </c>
      <c r="D95" s="33"/>
      <c r="E95" s="32">
        <f t="shared" ref="E95:P95" si="21">SUM(E97:E102)</f>
        <v>0</v>
      </c>
      <c r="F95" s="32">
        <f t="shared" si="21"/>
        <v>0</v>
      </c>
      <c r="G95" s="32">
        <f t="shared" si="21"/>
        <v>0</v>
      </c>
      <c r="H95" s="32">
        <f t="shared" si="21"/>
        <v>0</v>
      </c>
      <c r="I95" s="32">
        <f t="shared" si="21"/>
        <v>0</v>
      </c>
      <c r="J95" s="32">
        <f t="shared" si="21"/>
        <v>0</v>
      </c>
      <c r="K95" s="32">
        <f t="shared" si="21"/>
        <v>0</v>
      </c>
      <c r="L95" s="32">
        <f t="shared" si="21"/>
        <v>0</v>
      </c>
      <c r="M95" s="32">
        <f t="shared" si="21"/>
        <v>0</v>
      </c>
      <c r="N95" s="32">
        <f t="shared" si="21"/>
        <v>0</v>
      </c>
      <c r="O95" s="32">
        <f t="shared" si="21"/>
        <v>0</v>
      </c>
      <c r="P95" s="32">
        <f t="shared" si="21"/>
        <v>0</v>
      </c>
      <c r="Q95" s="59"/>
    </row>
    <row r="96" spans="1:17" x14ac:dyDescent="0.3">
      <c r="A96" s="96"/>
      <c r="B96" s="99"/>
      <c r="C96" s="64" t="s">
        <v>117</v>
      </c>
      <c r="D96" s="33"/>
      <c r="E96" s="63" t="str">
        <f>IF(E$4&gt;0,E95/E$4," - ")</f>
        <v xml:space="preserve"> - </v>
      </c>
      <c r="F96" s="63" t="str">
        <f t="shared" ref="F96:P96" si="22">IF(F$4&gt;0,F95/F$4," - ")</f>
        <v xml:space="preserve"> - </v>
      </c>
      <c r="G96" s="63" t="str">
        <f t="shared" si="22"/>
        <v xml:space="preserve"> - </v>
      </c>
      <c r="H96" s="63" t="str">
        <f t="shared" si="22"/>
        <v xml:space="preserve"> - </v>
      </c>
      <c r="I96" s="63" t="str">
        <f t="shared" si="22"/>
        <v xml:space="preserve"> - </v>
      </c>
      <c r="J96" s="63" t="str">
        <f t="shared" si="22"/>
        <v xml:space="preserve"> - </v>
      </c>
      <c r="K96" s="63" t="str">
        <f t="shared" si="22"/>
        <v xml:space="preserve"> - </v>
      </c>
      <c r="L96" s="63" t="str">
        <f t="shared" si="22"/>
        <v xml:space="preserve"> - </v>
      </c>
      <c r="M96" s="63" t="str">
        <f t="shared" si="22"/>
        <v xml:space="preserve"> - </v>
      </c>
      <c r="N96" s="63" t="str">
        <f t="shared" si="22"/>
        <v xml:space="preserve"> - </v>
      </c>
      <c r="O96" s="63" t="str">
        <f t="shared" si="22"/>
        <v xml:space="preserve"> - </v>
      </c>
      <c r="P96" s="63" t="str">
        <f t="shared" si="22"/>
        <v xml:space="preserve"> - </v>
      </c>
      <c r="Q96" s="59"/>
    </row>
    <row r="97" spans="1:17" x14ac:dyDescent="0.3">
      <c r="A97" s="96"/>
      <c r="B97" s="99"/>
      <c r="C97" s="19" t="s">
        <v>36</v>
      </c>
      <c r="D97" s="23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59"/>
    </row>
    <row r="98" spans="1:17" x14ac:dyDescent="0.3">
      <c r="A98" s="96"/>
      <c r="B98" s="99"/>
      <c r="C98" s="19" t="s">
        <v>35</v>
      </c>
      <c r="D98" s="23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59"/>
    </row>
    <row r="99" spans="1:17" x14ac:dyDescent="0.3">
      <c r="A99" s="96"/>
      <c r="B99" s="99"/>
      <c r="C99" s="19" t="s">
        <v>34</v>
      </c>
      <c r="D99" s="23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59"/>
    </row>
    <row r="100" spans="1:17" x14ac:dyDescent="0.3">
      <c r="A100" s="96"/>
      <c r="B100" s="99"/>
      <c r="C100" s="19" t="s">
        <v>33</v>
      </c>
      <c r="D100" s="23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59"/>
    </row>
    <row r="101" spans="1:17" x14ac:dyDescent="0.3">
      <c r="A101" s="96"/>
      <c r="B101" s="99"/>
      <c r="C101" s="19" t="s">
        <v>32</v>
      </c>
      <c r="D101" s="23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59"/>
    </row>
    <row r="102" spans="1:17" x14ac:dyDescent="0.3">
      <c r="A102" s="96"/>
      <c r="B102" s="99"/>
      <c r="C102" s="19"/>
      <c r="D102" s="23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59"/>
    </row>
    <row r="103" spans="1:17" x14ac:dyDescent="0.3">
      <c r="A103" s="96"/>
      <c r="B103" s="9"/>
      <c r="C103" s="17"/>
      <c r="D103" s="8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59"/>
    </row>
    <row r="104" spans="1:17" ht="14.4" customHeight="1" x14ac:dyDescent="0.3">
      <c r="A104" s="96"/>
      <c r="B104" s="33"/>
      <c r="C104" s="36" t="s">
        <v>116</v>
      </c>
      <c r="D104" s="33"/>
      <c r="E104" s="32">
        <f>SUM(E106:E114)</f>
        <v>0</v>
      </c>
      <c r="F104" s="32">
        <f t="shared" ref="F104:P104" si="23">SUM(F106:F114)</f>
        <v>0</v>
      </c>
      <c r="G104" s="32">
        <f t="shared" si="23"/>
        <v>0</v>
      </c>
      <c r="H104" s="32">
        <f t="shared" si="23"/>
        <v>0</v>
      </c>
      <c r="I104" s="32">
        <f t="shared" si="23"/>
        <v>0</v>
      </c>
      <c r="J104" s="32">
        <f t="shared" si="23"/>
        <v>0</v>
      </c>
      <c r="K104" s="32">
        <f t="shared" si="23"/>
        <v>0</v>
      </c>
      <c r="L104" s="32">
        <f t="shared" si="23"/>
        <v>0</v>
      </c>
      <c r="M104" s="32">
        <f t="shared" si="23"/>
        <v>0</v>
      </c>
      <c r="N104" s="32">
        <f t="shared" si="23"/>
        <v>0</v>
      </c>
      <c r="O104" s="32">
        <f t="shared" si="23"/>
        <v>0</v>
      </c>
      <c r="P104" s="32">
        <f t="shared" si="23"/>
        <v>0</v>
      </c>
      <c r="Q104" s="59"/>
    </row>
    <row r="105" spans="1:17" ht="14.4" customHeight="1" x14ac:dyDescent="0.3">
      <c r="A105" s="96"/>
      <c r="B105" s="33"/>
      <c r="C105" s="64" t="s">
        <v>117</v>
      </c>
      <c r="D105" s="33"/>
      <c r="E105" s="63" t="str">
        <f>IF(E$4&gt;0,E104/E$4," - ")</f>
        <v xml:space="preserve"> - </v>
      </c>
      <c r="F105" s="63" t="str">
        <f t="shared" ref="F105:P105" si="24">IF(F$4&gt;0,F104/F$4," - ")</f>
        <v xml:space="preserve"> - </v>
      </c>
      <c r="G105" s="63" t="str">
        <f t="shared" si="24"/>
        <v xml:space="preserve"> - </v>
      </c>
      <c r="H105" s="63" t="str">
        <f t="shared" si="24"/>
        <v xml:space="preserve"> - </v>
      </c>
      <c r="I105" s="63" t="str">
        <f t="shared" si="24"/>
        <v xml:space="preserve"> - </v>
      </c>
      <c r="J105" s="63" t="str">
        <f t="shared" si="24"/>
        <v xml:space="preserve"> - </v>
      </c>
      <c r="K105" s="63" t="str">
        <f t="shared" si="24"/>
        <v xml:space="preserve"> - </v>
      </c>
      <c r="L105" s="63" t="str">
        <f t="shared" si="24"/>
        <v xml:space="preserve"> - </v>
      </c>
      <c r="M105" s="63" t="str">
        <f t="shared" si="24"/>
        <v xml:space="preserve"> - </v>
      </c>
      <c r="N105" s="63" t="str">
        <f t="shared" si="24"/>
        <v xml:space="preserve"> - </v>
      </c>
      <c r="O105" s="63" t="str">
        <f t="shared" si="24"/>
        <v xml:space="preserve"> - </v>
      </c>
      <c r="P105" s="63" t="str">
        <f t="shared" si="24"/>
        <v xml:space="preserve"> - </v>
      </c>
      <c r="Q105" s="59"/>
    </row>
    <row r="106" spans="1:17" ht="14.4" customHeight="1" x14ac:dyDescent="0.3">
      <c r="A106" s="96"/>
      <c r="B106" s="91" t="s">
        <v>116</v>
      </c>
      <c r="C106" s="62" t="s">
        <v>108</v>
      </c>
      <c r="D106" s="40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59"/>
    </row>
    <row r="107" spans="1:17" x14ac:dyDescent="0.3">
      <c r="A107" s="96"/>
      <c r="B107" s="91"/>
      <c r="C107" s="62" t="s">
        <v>109</v>
      </c>
      <c r="D107" s="40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59"/>
    </row>
    <row r="108" spans="1:17" x14ac:dyDescent="0.3">
      <c r="A108" s="96"/>
      <c r="B108" s="91"/>
      <c r="C108" s="62" t="s">
        <v>35</v>
      </c>
      <c r="D108" s="40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59"/>
    </row>
    <row r="109" spans="1:17" x14ac:dyDescent="0.3">
      <c r="A109" s="96"/>
      <c r="B109" s="91"/>
      <c r="C109" s="62" t="s">
        <v>110</v>
      </c>
      <c r="D109" s="40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59"/>
    </row>
    <row r="110" spans="1:17" x14ac:dyDescent="0.3">
      <c r="A110" s="96"/>
      <c r="B110" s="91"/>
      <c r="C110" s="62" t="s">
        <v>111</v>
      </c>
      <c r="D110" s="40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59"/>
    </row>
    <row r="111" spans="1:17" x14ac:dyDescent="0.3">
      <c r="A111" s="96"/>
      <c r="B111" s="91"/>
      <c r="C111" s="62" t="s">
        <v>112</v>
      </c>
      <c r="D111" s="40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59"/>
    </row>
    <row r="112" spans="1:17" x14ac:dyDescent="0.3">
      <c r="A112" s="96"/>
      <c r="B112" s="91"/>
      <c r="C112" s="62" t="s">
        <v>113</v>
      </c>
      <c r="D112" s="40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59"/>
    </row>
    <row r="113" spans="1:18" x14ac:dyDescent="0.3">
      <c r="A113" s="96"/>
      <c r="B113" s="91"/>
      <c r="C113" s="62" t="s">
        <v>114</v>
      </c>
      <c r="D113" s="4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59"/>
    </row>
    <row r="114" spans="1:18" x14ac:dyDescent="0.3">
      <c r="A114" s="96"/>
      <c r="B114" s="91"/>
      <c r="C114" s="62" t="s">
        <v>115</v>
      </c>
      <c r="D114" s="40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59"/>
    </row>
    <row r="115" spans="1:18" x14ac:dyDescent="0.3">
      <c r="A115" s="96"/>
      <c r="B115" s="9"/>
      <c r="C115" s="17"/>
      <c r="D115" s="8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59"/>
    </row>
    <row r="116" spans="1:18" x14ac:dyDescent="0.3">
      <c r="A116" s="96"/>
      <c r="B116" s="100" t="s">
        <v>31</v>
      </c>
      <c r="C116" s="34" t="s">
        <v>31</v>
      </c>
      <c r="D116" s="33"/>
      <c r="E116" s="32">
        <f t="shared" ref="E116:P116" si="25">SUM(E118:E123)</f>
        <v>0</v>
      </c>
      <c r="F116" s="32">
        <f t="shared" si="25"/>
        <v>0</v>
      </c>
      <c r="G116" s="32">
        <f t="shared" si="25"/>
        <v>0</v>
      </c>
      <c r="H116" s="32">
        <f t="shared" si="25"/>
        <v>0</v>
      </c>
      <c r="I116" s="32">
        <f t="shared" si="25"/>
        <v>0</v>
      </c>
      <c r="J116" s="32">
        <f t="shared" si="25"/>
        <v>0</v>
      </c>
      <c r="K116" s="32">
        <f t="shared" si="25"/>
        <v>0</v>
      </c>
      <c r="L116" s="32">
        <f t="shared" si="25"/>
        <v>0</v>
      </c>
      <c r="M116" s="32">
        <f t="shared" si="25"/>
        <v>0</v>
      </c>
      <c r="N116" s="32">
        <f t="shared" si="25"/>
        <v>0</v>
      </c>
      <c r="O116" s="32">
        <f t="shared" si="25"/>
        <v>0</v>
      </c>
      <c r="P116" s="32">
        <f t="shared" si="25"/>
        <v>0</v>
      </c>
      <c r="Q116" s="59"/>
    </row>
    <row r="117" spans="1:18" x14ac:dyDescent="0.3">
      <c r="A117" s="96"/>
      <c r="B117" s="100"/>
      <c r="C117" s="64" t="s">
        <v>117</v>
      </c>
      <c r="D117" s="33"/>
      <c r="E117" s="63" t="str">
        <f>IF(E$4&gt;0,E116/E$4," - ")</f>
        <v xml:space="preserve"> - </v>
      </c>
      <c r="F117" s="63" t="str">
        <f t="shared" ref="F117:P117" si="26">IF(F$4&gt;0,F116/F$4," - ")</f>
        <v xml:space="preserve"> - </v>
      </c>
      <c r="G117" s="63" t="str">
        <f t="shared" si="26"/>
        <v xml:space="preserve"> - </v>
      </c>
      <c r="H117" s="63" t="str">
        <f t="shared" si="26"/>
        <v xml:space="preserve"> - </v>
      </c>
      <c r="I117" s="63" t="str">
        <f t="shared" si="26"/>
        <v xml:space="preserve"> - </v>
      </c>
      <c r="J117" s="63" t="str">
        <f t="shared" si="26"/>
        <v xml:space="preserve"> - </v>
      </c>
      <c r="K117" s="63" t="str">
        <f t="shared" si="26"/>
        <v xml:space="preserve"> - </v>
      </c>
      <c r="L117" s="63" t="str">
        <f t="shared" si="26"/>
        <v xml:space="preserve"> - </v>
      </c>
      <c r="M117" s="63" t="str">
        <f t="shared" si="26"/>
        <v xml:space="preserve"> - </v>
      </c>
      <c r="N117" s="63" t="str">
        <f t="shared" si="26"/>
        <v xml:space="preserve"> - </v>
      </c>
      <c r="O117" s="63" t="str">
        <f t="shared" si="26"/>
        <v xml:space="preserve"> - </v>
      </c>
      <c r="P117" s="63" t="str">
        <f t="shared" si="26"/>
        <v xml:space="preserve"> - </v>
      </c>
      <c r="Q117" s="59"/>
    </row>
    <row r="118" spans="1:18" x14ac:dyDescent="0.3">
      <c r="A118" s="96"/>
      <c r="B118" s="100"/>
      <c r="C118" s="19" t="s">
        <v>30</v>
      </c>
      <c r="D118" s="23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59"/>
      <c r="R118" s="31"/>
    </row>
    <row r="119" spans="1:18" x14ac:dyDescent="0.3">
      <c r="A119" s="96"/>
      <c r="B119" s="100"/>
      <c r="C119" s="19" t="s">
        <v>29</v>
      </c>
      <c r="D119" s="23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59"/>
      <c r="R119" s="31"/>
    </row>
    <row r="120" spans="1:18" x14ac:dyDescent="0.3">
      <c r="A120" s="96"/>
      <c r="B120" s="100"/>
      <c r="C120" s="19" t="s">
        <v>28</v>
      </c>
      <c r="D120" s="23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59"/>
    </row>
    <row r="121" spans="1:18" x14ac:dyDescent="0.3">
      <c r="A121" s="96"/>
      <c r="B121" s="100"/>
      <c r="C121" s="19" t="s">
        <v>27</v>
      </c>
      <c r="D121" s="23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59"/>
    </row>
    <row r="122" spans="1:18" x14ac:dyDescent="0.3">
      <c r="A122" s="96"/>
      <c r="B122" s="100"/>
      <c r="C122" s="19" t="s">
        <v>26</v>
      </c>
      <c r="D122" s="23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59"/>
    </row>
    <row r="123" spans="1:18" x14ac:dyDescent="0.3">
      <c r="A123" s="96"/>
      <c r="B123" s="100"/>
      <c r="C123" s="19" t="s">
        <v>25</v>
      </c>
      <c r="D123" s="23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59"/>
    </row>
    <row r="124" spans="1:18" x14ac:dyDescent="0.3">
      <c r="A124" s="9"/>
      <c r="B124" s="9"/>
      <c r="C124" s="8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59"/>
    </row>
    <row r="125" spans="1:18" x14ac:dyDescent="0.3">
      <c r="A125" s="97" t="s">
        <v>24</v>
      </c>
      <c r="B125" s="97"/>
      <c r="C125" s="30" t="s">
        <v>23</v>
      </c>
      <c r="D125" s="29"/>
      <c r="E125" s="28">
        <f t="shared" ref="E125:P125" si="27">SUM(E127:E134)</f>
        <v>0</v>
      </c>
      <c r="F125" s="28">
        <f t="shared" si="27"/>
        <v>0</v>
      </c>
      <c r="G125" s="28">
        <f t="shared" si="27"/>
        <v>0</v>
      </c>
      <c r="H125" s="28">
        <f t="shared" si="27"/>
        <v>0</v>
      </c>
      <c r="I125" s="28">
        <f t="shared" si="27"/>
        <v>0</v>
      </c>
      <c r="J125" s="28">
        <f t="shared" si="27"/>
        <v>0</v>
      </c>
      <c r="K125" s="28">
        <f t="shared" si="27"/>
        <v>0</v>
      </c>
      <c r="L125" s="28">
        <f t="shared" si="27"/>
        <v>0</v>
      </c>
      <c r="M125" s="28">
        <f t="shared" si="27"/>
        <v>0</v>
      </c>
      <c r="N125" s="28">
        <f t="shared" si="27"/>
        <v>0</v>
      </c>
      <c r="O125" s="28">
        <f t="shared" si="27"/>
        <v>0</v>
      </c>
      <c r="P125" s="28">
        <f t="shared" si="27"/>
        <v>0</v>
      </c>
      <c r="Q125" s="59"/>
    </row>
    <row r="126" spans="1:18" x14ac:dyDescent="0.3">
      <c r="A126" s="97"/>
      <c r="B126" s="97"/>
      <c r="C126" s="30" t="s">
        <v>117</v>
      </c>
      <c r="D126" s="29"/>
      <c r="E126" s="86" t="str">
        <f>IF(E$4&gt;0,E125/E$4," - ")</f>
        <v xml:space="preserve"> - </v>
      </c>
      <c r="F126" s="86" t="str">
        <f t="shared" ref="F126:P126" si="28">IF(F$4&gt;0,F125/F$4," - ")</f>
        <v xml:space="preserve"> - </v>
      </c>
      <c r="G126" s="86" t="str">
        <f t="shared" si="28"/>
        <v xml:space="preserve"> - </v>
      </c>
      <c r="H126" s="86" t="str">
        <f t="shared" si="28"/>
        <v xml:space="preserve"> - </v>
      </c>
      <c r="I126" s="86" t="str">
        <f t="shared" si="28"/>
        <v xml:space="preserve"> - </v>
      </c>
      <c r="J126" s="86" t="str">
        <f t="shared" si="28"/>
        <v xml:space="preserve"> - </v>
      </c>
      <c r="K126" s="86" t="str">
        <f t="shared" si="28"/>
        <v xml:space="preserve"> - </v>
      </c>
      <c r="L126" s="86" t="str">
        <f t="shared" si="28"/>
        <v xml:space="preserve"> - </v>
      </c>
      <c r="M126" s="86" t="str">
        <f t="shared" si="28"/>
        <v xml:space="preserve"> - </v>
      </c>
      <c r="N126" s="86" t="str">
        <f t="shared" si="28"/>
        <v xml:space="preserve"> - </v>
      </c>
      <c r="O126" s="86" t="str">
        <f t="shared" si="28"/>
        <v xml:space="preserve"> - </v>
      </c>
      <c r="P126" s="86" t="str">
        <f t="shared" si="28"/>
        <v xml:space="preserve"> - </v>
      </c>
      <c r="Q126" s="59"/>
    </row>
    <row r="127" spans="1:18" x14ac:dyDescent="0.3">
      <c r="A127" s="97"/>
      <c r="B127" s="97"/>
      <c r="C127" s="19" t="s">
        <v>22</v>
      </c>
      <c r="D127" s="23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59"/>
    </row>
    <row r="128" spans="1:18" x14ac:dyDescent="0.3">
      <c r="A128" s="97"/>
      <c r="B128" s="97"/>
      <c r="C128" s="19" t="s">
        <v>21</v>
      </c>
      <c r="D128" s="23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59"/>
    </row>
    <row r="129" spans="1:18" x14ac:dyDescent="0.3">
      <c r="A129" s="97"/>
      <c r="B129" s="97"/>
      <c r="C129" s="19" t="s">
        <v>20</v>
      </c>
      <c r="D129" s="23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59"/>
    </row>
    <row r="130" spans="1:18" x14ac:dyDescent="0.3">
      <c r="A130" s="97"/>
      <c r="B130" s="97"/>
      <c r="C130" s="19" t="s">
        <v>19</v>
      </c>
      <c r="D130" s="23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59"/>
    </row>
    <row r="131" spans="1:18" x14ac:dyDescent="0.3">
      <c r="A131" s="97"/>
      <c r="B131" s="97"/>
      <c r="C131" s="19" t="s">
        <v>18</v>
      </c>
      <c r="D131" s="23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59"/>
    </row>
    <row r="132" spans="1:18" x14ac:dyDescent="0.3">
      <c r="A132" s="97"/>
      <c r="B132" s="97"/>
      <c r="C132" s="19" t="s">
        <v>17</v>
      </c>
      <c r="D132" s="23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59"/>
    </row>
    <row r="133" spans="1:18" x14ac:dyDescent="0.3">
      <c r="A133" s="97"/>
      <c r="B133" s="97"/>
      <c r="C133" s="19" t="s">
        <v>16</v>
      </c>
      <c r="D133" s="23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59"/>
    </row>
    <row r="134" spans="1:18" x14ac:dyDescent="0.3">
      <c r="A134" s="97"/>
      <c r="B134" s="97"/>
      <c r="C134" s="19" t="s">
        <v>15</v>
      </c>
      <c r="D134" s="23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59"/>
      <c r="R134" s="59"/>
    </row>
    <row r="135" spans="1:18" x14ac:dyDescent="0.3">
      <c r="A135" s="9"/>
      <c r="B135" s="9"/>
      <c r="C135" s="8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59"/>
      <c r="R135" s="59"/>
    </row>
    <row r="136" spans="1:18" x14ac:dyDescent="0.3">
      <c r="A136" s="94" t="s">
        <v>14</v>
      </c>
      <c r="B136" s="12"/>
      <c r="C136" s="11" t="s">
        <v>13</v>
      </c>
      <c r="D136" s="11"/>
      <c r="E136" s="10">
        <f t="shared" ref="E136:P136" si="29">E4-E20</f>
        <v>0</v>
      </c>
      <c r="F136" s="10">
        <f t="shared" si="29"/>
        <v>0</v>
      </c>
      <c r="G136" s="10">
        <f t="shared" si="29"/>
        <v>0</v>
      </c>
      <c r="H136" s="10">
        <f t="shared" si="29"/>
        <v>0</v>
      </c>
      <c r="I136" s="10">
        <f t="shared" si="29"/>
        <v>0</v>
      </c>
      <c r="J136" s="10">
        <f t="shared" si="29"/>
        <v>0</v>
      </c>
      <c r="K136" s="10">
        <f t="shared" si="29"/>
        <v>0</v>
      </c>
      <c r="L136" s="10">
        <f t="shared" si="29"/>
        <v>0</v>
      </c>
      <c r="M136" s="10">
        <f t="shared" si="29"/>
        <v>0</v>
      </c>
      <c r="N136" s="10">
        <f t="shared" si="29"/>
        <v>0</v>
      </c>
      <c r="O136" s="10">
        <f t="shared" si="29"/>
        <v>0</v>
      </c>
      <c r="P136" s="10">
        <f t="shared" si="29"/>
        <v>0</v>
      </c>
      <c r="Q136" s="59"/>
      <c r="R136" s="60"/>
    </row>
    <row r="137" spans="1:18" x14ac:dyDescent="0.3">
      <c r="A137" s="94"/>
      <c r="B137" s="12"/>
      <c r="C137" s="11" t="s">
        <v>138</v>
      </c>
      <c r="D137" s="11"/>
      <c r="E137" s="68">
        <f>$D$18/100</f>
        <v>0</v>
      </c>
      <c r="F137" s="68">
        <f t="shared" ref="F137:P137" si="30">$D$18/100</f>
        <v>0</v>
      </c>
      <c r="G137" s="68">
        <f t="shared" si="30"/>
        <v>0</v>
      </c>
      <c r="H137" s="68">
        <f t="shared" si="30"/>
        <v>0</v>
      </c>
      <c r="I137" s="68">
        <f t="shared" si="30"/>
        <v>0</v>
      </c>
      <c r="J137" s="68">
        <f t="shared" si="30"/>
        <v>0</v>
      </c>
      <c r="K137" s="68">
        <f t="shared" si="30"/>
        <v>0</v>
      </c>
      <c r="L137" s="68">
        <f t="shared" si="30"/>
        <v>0</v>
      </c>
      <c r="M137" s="68">
        <f t="shared" si="30"/>
        <v>0</v>
      </c>
      <c r="N137" s="68">
        <f t="shared" si="30"/>
        <v>0</v>
      </c>
      <c r="O137" s="68">
        <f t="shared" si="30"/>
        <v>0</v>
      </c>
      <c r="P137" s="68">
        <f t="shared" si="30"/>
        <v>0</v>
      </c>
      <c r="Q137" s="59"/>
      <c r="R137" s="60"/>
    </row>
    <row r="138" spans="1:18" x14ac:dyDescent="0.3">
      <c r="A138" s="94"/>
      <c r="B138" s="12"/>
      <c r="C138" s="11" t="s">
        <v>139</v>
      </c>
      <c r="D138" s="11"/>
      <c r="E138" s="68" t="str">
        <f>IF(E$4&gt;0,E136/E$4," - ")</f>
        <v xml:space="preserve"> - </v>
      </c>
      <c r="F138" s="68" t="str">
        <f t="shared" ref="F138:P138" si="31">IF(F$4&gt;0,F136/F$4," - ")</f>
        <v xml:space="preserve"> - </v>
      </c>
      <c r="G138" s="68" t="str">
        <f t="shared" si="31"/>
        <v xml:space="preserve"> - </v>
      </c>
      <c r="H138" s="68" t="str">
        <f t="shared" si="31"/>
        <v xml:space="preserve"> - </v>
      </c>
      <c r="I138" s="68" t="str">
        <f t="shared" si="31"/>
        <v xml:space="preserve"> - </v>
      </c>
      <c r="J138" s="68" t="str">
        <f t="shared" si="31"/>
        <v xml:space="preserve"> - </v>
      </c>
      <c r="K138" s="68" t="str">
        <f t="shared" si="31"/>
        <v xml:space="preserve"> - </v>
      </c>
      <c r="L138" s="68" t="str">
        <f t="shared" si="31"/>
        <v xml:space="preserve"> - </v>
      </c>
      <c r="M138" s="68" t="str">
        <f t="shared" si="31"/>
        <v xml:space="preserve"> - </v>
      </c>
      <c r="N138" s="68" t="str">
        <f t="shared" si="31"/>
        <v xml:space="preserve"> - </v>
      </c>
      <c r="O138" s="68" t="str">
        <f t="shared" si="31"/>
        <v xml:space="preserve"> - </v>
      </c>
      <c r="P138" s="68" t="str">
        <f t="shared" si="31"/>
        <v xml:space="preserve"> - </v>
      </c>
      <c r="Q138" s="59"/>
      <c r="R138" s="60"/>
    </row>
    <row r="139" spans="1:18" x14ac:dyDescent="0.3">
      <c r="A139" s="94"/>
      <c r="B139" s="12"/>
      <c r="C139" s="11" t="s">
        <v>122</v>
      </c>
      <c r="D139" s="13"/>
      <c r="E139" s="10">
        <f>E136+D160</f>
        <v>0</v>
      </c>
      <c r="F139" s="10">
        <f>F136+E160</f>
        <v>0</v>
      </c>
      <c r="G139" s="10">
        <f t="shared" ref="G139:P139" si="32">SUM(G136:G136)</f>
        <v>0</v>
      </c>
      <c r="H139" s="10">
        <f t="shared" si="32"/>
        <v>0</v>
      </c>
      <c r="I139" s="10">
        <f t="shared" si="32"/>
        <v>0</v>
      </c>
      <c r="J139" s="10">
        <f t="shared" si="32"/>
        <v>0</v>
      </c>
      <c r="K139" s="10">
        <f t="shared" si="32"/>
        <v>0</v>
      </c>
      <c r="L139" s="10">
        <f t="shared" si="32"/>
        <v>0</v>
      </c>
      <c r="M139" s="10">
        <f t="shared" si="32"/>
        <v>0</v>
      </c>
      <c r="N139" s="10">
        <f t="shared" si="32"/>
        <v>0</v>
      </c>
      <c r="O139" s="10">
        <f t="shared" si="32"/>
        <v>0</v>
      </c>
      <c r="P139" s="10">
        <f t="shared" si="32"/>
        <v>0</v>
      </c>
      <c r="Q139" s="59"/>
      <c r="R139" s="59"/>
    </row>
    <row r="140" spans="1:18" x14ac:dyDescent="0.3">
      <c r="A140" s="94"/>
      <c r="B140" s="20"/>
      <c r="C140" s="6" t="s">
        <v>12</v>
      </c>
      <c r="D140" s="25"/>
      <c r="E140" s="27">
        <f t="shared" ref="E140:P140" si="33">SUM(E141:E148)</f>
        <v>0</v>
      </c>
      <c r="F140" s="27">
        <f t="shared" si="33"/>
        <v>0</v>
      </c>
      <c r="G140" s="27">
        <f t="shared" si="33"/>
        <v>0</v>
      </c>
      <c r="H140" s="27">
        <f t="shared" si="33"/>
        <v>0</v>
      </c>
      <c r="I140" s="27">
        <f t="shared" si="33"/>
        <v>0</v>
      </c>
      <c r="J140" s="27">
        <f t="shared" si="33"/>
        <v>0</v>
      </c>
      <c r="K140" s="27">
        <f t="shared" si="33"/>
        <v>0</v>
      </c>
      <c r="L140" s="27">
        <f t="shared" si="33"/>
        <v>0</v>
      </c>
      <c r="M140" s="27">
        <f t="shared" si="33"/>
        <v>0</v>
      </c>
      <c r="N140" s="27">
        <f t="shared" si="33"/>
        <v>0</v>
      </c>
      <c r="O140" s="27">
        <f t="shared" si="33"/>
        <v>0</v>
      </c>
      <c r="P140" s="27">
        <f t="shared" si="33"/>
        <v>0</v>
      </c>
      <c r="Q140" s="59"/>
      <c r="R140" s="59"/>
    </row>
    <row r="141" spans="1:18" x14ac:dyDescent="0.3">
      <c r="A141" s="94"/>
      <c r="B141" s="20"/>
      <c r="C141" s="19" t="s">
        <v>11</v>
      </c>
      <c r="D141" s="23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59"/>
      <c r="R141" s="59"/>
    </row>
    <row r="142" spans="1:18" x14ac:dyDescent="0.3">
      <c r="A142" s="94"/>
      <c r="B142" s="20"/>
      <c r="C142" s="19" t="s">
        <v>10</v>
      </c>
      <c r="D142" s="23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59"/>
      <c r="R142" s="59"/>
    </row>
    <row r="143" spans="1:18" x14ac:dyDescent="0.3">
      <c r="A143" s="94"/>
      <c r="B143" s="20"/>
      <c r="C143" s="19" t="s">
        <v>9</v>
      </c>
      <c r="D143" s="23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59"/>
    </row>
    <row r="144" spans="1:18" x14ac:dyDescent="0.3">
      <c r="A144" s="94"/>
      <c r="B144" s="20"/>
      <c r="C144" s="19" t="s">
        <v>8</v>
      </c>
      <c r="D144" s="23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59"/>
    </row>
    <row r="145" spans="1:17" x14ac:dyDescent="0.3">
      <c r="A145" s="94"/>
      <c r="B145" s="20"/>
      <c r="C145" s="19" t="s">
        <v>7</v>
      </c>
      <c r="D145" s="23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59"/>
    </row>
    <row r="146" spans="1:17" x14ac:dyDescent="0.3">
      <c r="A146" s="94"/>
      <c r="B146" s="20"/>
      <c r="C146" s="19" t="s">
        <v>6</v>
      </c>
      <c r="D146" s="23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59"/>
    </row>
    <row r="147" spans="1:17" x14ac:dyDescent="0.3">
      <c r="A147" s="94"/>
      <c r="B147" s="20"/>
      <c r="C147" s="19" t="s">
        <v>5</v>
      </c>
      <c r="D147" s="23"/>
      <c r="E147" s="18"/>
      <c r="F147" s="18"/>
      <c r="G147" s="21"/>
      <c r="H147" s="18"/>
      <c r="I147" s="18"/>
      <c r="J147" s="18"/>
      <c r="K147" s="18"/>
      <c r="L147" s="18"/>
      <c r="M147" s="18"/>
      <c r="N147" s="18"/>
      <c r="O147" s="18"/>
      <c r="P147" s="18"/>
      <c r="Q147" s="59"/>
    </row>
    <row r="148" spans="1:17" x14ac:dyDescent="0.3">
      <c r="A148" s="94"/>
      <c r="B148" s="20"/>
      <c r="C148" s="19" t="s">
        <v>4</v>
      </c>
      <c r="D148" s="23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59"/>
    </row>
    <row r="149" spans="1:17" x14ac:dyDescent="0.3">
      <c r="A149" s="94"/>
      <c r="B149" s="9"/>
      <c r="C149" s="26"/>
      <c r="D149" s="2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59"/>
    </row>
    <row r="150" spans="1:17" x14ac:dyDescent="0.3">
      <c r="A150" s="94"/>
      <c r="B150" s="20"/>
      <c r="C150" s="6" t="s">
        <v>3</v>
      </c>
      <c r="D150" s="25"/>
      <c r="E150" s="24">
        <f t="shared" ref="E150:P150" si="34">SUM(E151:E158)</f>
        <v>0</v>
      </c>
      <c r="F150" s="24">
        <f t="shared" si="34"/>
        <v>0</v>
      </c>
      <c r="G150" s="24">
        <f t="shared" si="34"/>
        <v>0</v>
      </c>
      <c r="H150" s="24">
        <f t="shared" si="34"/>
        <v>0</v>
      </c>
      <c r="I150" s="24">
        <f t="shared" si="34"/>
        <v>0</v>
      </c>
      <c r="J150" s="24">
        <f t="shared" si="34"/>
        <v>0</v>
      </c>
      <c r="K150" s="24">
        <f t="shared" si="34"/>
        <v>0</v>
      </c>
      <c r="L150" s="24">
        <f t="shared" si="34"/>
        <v>0</v>
      </c>
      <c r="M150" s="24">
        <f t="shared" si="34"/>
        <v>0</v>
      </c>
      <c r="N150" s="24">
        <f t="shared" si="34"/>
        <v>0</v>
      </c>
      <c r="O150" s="24">
        <f t="shared" si="34"/>
        <v>0</v>
      </c>
      <c r="P150" s="24">
        <f t="shared" si="34"/>
        <v>0</v>
      </c>
      <c r="Q150" s="59"/>
    </row>
    <row r="151" spans="1:17" x14ac:dyDescent="0.3">
      <c r="A151" s="94"/>
      <c r="B151" s="20"/>
      <c r="C151" s="19" t="str">
        <f t="shared" ref="C151:C158" si="35">C141</f>
        <v>CDB / LCI</v>
      </c>
      <c r="D151" s="22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59"/>
    </row>
    <row r="152" spans="1:17" x14ac:dyDescent="0.3">
      <c r="A152" s="94"/>
      <c r="B152" s="20"/>
      <c r="C152" s="19" t="str">
        <f t="shared" si="35"/>
        <v>TESOURO DIRETO</v>
      </c>
      <c r="D152" s="23"/>
      <c r="E152" s="18"/>
      <c r="F152" s="18"/>
      <c r="G152" s="18"/>
      <c r="H152" s="18"/>
      <c r="I152" s="18"/>
      <c r="J152" s="23"/>
      <c r="K152" s="21"/>
      <c r="L152" s="21"/>
      <c r="M152" s="21"/>
      <c r="N152" s="21"/>
      <c r="O152" s="21"/>
      <c r="P152" s="21"/>
      <c r="Q152" s="59"/>
    </row>
    <row r="153" spans="1:17" x14ac:dyDescent="0.3">
      <c r="A153" s="94"/>
      <c r="B153" s="20"/>
      <c r="C153" s="19" t="str">
        <f t="shared" si="35"/>
        <v>FII</v>
      </c>
      <c r="D153" s="22"/>
      <c r="E153" s="18"/>
      <c r="F153" s="18"/>
      <c r="G153" s="18"/>
      <c r="H153" s="18"/>
      <c r="I153" s="18"/>
      <c r="J153" s="21"/>
      <c r="K153" s="21"/>
      <c r="L153" s="21"/>
      <c r="M153" s="21"/>
      <c r="N153" s="21"/>
      <c r="O153" s="21"/>
      <c r="P153" s="21"/>
      <c r="Q153" s="59"/>
    </row>
    <row r="154" spans="1:17" x14ac:dyDescent="0.3">
      <c r="A154" s="94"/>
      <c r="B154" s="20"/>
      <c r="C154" s="19" t="str">
        <f t="shared" si="35"/>
        <v>AÇÕES</v>
      </c>
      <c r="D154" s="19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59"/>
    </row>
    <row r="155" spans="1:17" x14ac:dyDescent="0.3">
      <c r="A155" s="94"/>
      <c r="B155" s="20"/>
      <c r="C155" s="19" t="str">
        <f t="shared" si="35"/>
        <v>FUNOS DE RENDA FIXA</v>
      </c>
      <c r="D155" s="19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59"/>
    </row>
    <row r="156" spans="1:17" x14ac:dyDescent="0.3">
      <c r="A156" s="94"/>
      <c r="B156" s="20"/>
      <c r="C156" s="19" t="str">
        <f t="shared" si="35"/>
        <v>OUTROS 1</v>
      </c>
      <c r="D156" s="19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59"/>
    </row>
    <row r="157" spans="1:17" x14ac:dyDescent="0.3">
      <c r="A157" s="94"/>
      <c r="B157" s="20"/>
      <c r="C157" s="19" t="str">
        <f t="shared" si="35"/>
        <v>OUTROS 2</v>
      </c>
      <c r="D157" s="19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59"/>
    </row>
    <row r="158" spans="1:17" x14ac:dyDescent="0.3">
      <c r="A158" s="94"/>
      <c r="B158" s="20"/>
      <c r="C158" s="19" t="str">
        <f t="shared" si="35"/>
        <v>OUTROS 3</v>
      </c>
      <c r="D158" s="19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59"/>
    </row>
    <row r="159" spans="1:17" x14ac:dyDescent="0.3">
      <c r="A159" s="94"/>
      <c r="B159" s="9"/>
      <c r="C159" s="17"/>
      <c r="D159" s="17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59"/>
    </row>
    <row r="160" spans="1:17" x14ac:dyDescent="0.3">
      <c r="A160" s="94"/>
      <c r="B160" s="12"/>
      <c r="C160" s="11" t="s">
        <v>2</v>
      </c>
      <c r="D160" s="15"/>
      <c r="E160" s="14">
        <f t="shared" ref="E160:P160" si="36">E139-E140</f>
        <v>0</v>
      </c>
      <c r="F160" s="14">
        <f t="shared" si="36"/>
        <v>0</v>
      </c>
      <c r="G160" s="14">
        <f t="shared" si="36"/>
        <v>0</v>
      </c>
      <c r="H160" s="14">
        <f t="shared" si="36"/>
        <v>0</v>
      </c>
      <c r="I160" s="14">
        <f t="shared" si="36"/>
        <v>0</v>
      </c>
      <c r="J160" s="14">
        <f t="shared" si="36"/>
        <v>0</v>
      </c>
      <c r="K160" s="14">
        <f t="shared" si="36"/>
        <v>0</v>
      </c>
      <c r="L160" s="14">
        <f t="shared" si="36"/>
        <v>0</v>
      </c>
      <c r="M160" s="14">
        <f t="shared" si="36"/>
        <v>0</v>
      </c>
      <c r="N160" s="14">
        <f t="shared" si="36"/>
        <v>0</v>
      </c>
      <c r="O160" s="14">
        <f t="shared" si="36"/>
        <v>0</v>
      </c>
      <c r="P160" s="14">
        <f t="shared" si="36"/>
        <v>0</v>
      </c>
      <c r="Q160" s="59"/>
    </row>
    <row r="161" spans="1:17" x14ac:dyDescent="0.3">
      <c r="A161" s="94"/>
      <c r="B161" s="12"/>
      <c r="C161" s="11" t="s">
        <v>123</v>
      </c>
      <c r="D161" s="13"/>
      <c r="E161" s="10">
        <f t="shared" ref="E161:P161" si="37">E150-E140-D150</f>
        <v>0</v>
      </c>
      <c r="F161" s="10">
        <f t="shared" si="37"/>
        <v>0</v>
      </c>
      <c r="G161" s="10">
        <f t="shared" si="37"/>
        <v>0</v>
      </c>
      <c r="H161" s="10">
        <f t="shared" si="37"/>
        <v>0</v>
      </c>
      <c r="I161" s="10">
        <f t="shared" si="37"/>
        <v>0</v>
      </c>
      <c r="J161" s="10">
        <f t="shared" si="37"/>
        <v>0</v>
      </c>
      <c r="K161" s="10">
        <f t="shared" si="37"/>
        <v>0</v>
      </c>
      <c r="L161" s="10">
        <f t="shared" si="37"/>
        <v>0</v>
      </c>
      <c r="M161" s="10">
        <f t="shared" si="37"/>
        <v>0</v>
      </c>
      <c r="N161" s="10">
        <f t="shared" si="37"/>
        <v>0</v>
      </c>
      <c r="O161" s="10">
        <f t="shared" si="37"/>
        <v>0</v>
      </c>
      <c r="P161" s="10">
        <f t="shared" si="37"/>
        <v>0</v>
      </c>
      <c r="Q161" s="59"/>
    </row>
    <row r="162" spans="1:17" x14ac:dyDescent="0.3">
      <c r="A162" s="94"/>
      <c r="B162" s="93" t="s">
        <v>1</v>
      </c>
      <c r="C162" s="6" t="s">
        <v>0</v>
      </c>
      <c r="D162" s="6"/>
      <c r="E162" s="5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59"/>
    </row>
    <row r="163" spans="1:17" x14ac:dyDescent="0.3">
      <c r="A163" s="94"/>
      <c r="B163" s="93"/>
      <c r="C163" s="1" t="str">
        <f t="shared" ref="C163:C170" si="38">C151</f>
        <v>CDB / LCI</v>
      </c>
      <c r="D163" s="3"/>
      <c r="E163" s="2" t="str">
        <f t="shared" ref="E163:P170" si="39">IF(D151&lt;&gt;0,(E151-E141-D151)/D151,"Sem Rent")</f>
        <v>Sem Rent</v>
      </c>
      <c r="F163" s="2" t="str">
        <f t="shared" si="39"/>
        <v>Sem Rent</v>
      </c>
      <c r="G163" s="2" t="str">
        <f t="shared" si="39"/>
        <v>Sem Rent</v>
      </c>
      <c r="H163" s="2" t="str">
        <f t="shared" si="39"/>
        <v>Sem Rent</v>
      </c>
      <c r="I163" s="2" t="str">
        <f t="shared" si="39"/>
        <v>Sem Rent</v>
      </c>
      <c r="J163" s="2" t="str">
        <f t="shared" si="39"/>
        <v>Sem Rent</v>
      </c>
      <c r="K163" s="2" t="str">
        <f t="shared" si="39"/>
        <v>Sem Rent</v>
      </c>
      <c r="L163" s="2" t="str">
        <f t="shared" si="39"/>
        <v>Sem Rent</v>
      </c>
      <c r="M163" s="2" t="str">
        <f t="shared" si="39"/>
        <v>Sem Rent</v>
      </c>
      <c r="N163" s="2" t="str">
        <f t="shared" si="39"/>
        <v>Sem Rent</v>
      </c>
      <c r="O163" s="2" t="str">
        <f t="shared" si="39"/>
        <v>Sem Rent</v>
      </c>
      <c r="P163" s="2" t="str">
        <f t="shared" si="39"/>
        <v>Sem Rent</v>
      </c>
      <c r="Q163" s="59"/>
    </row>
    <row r="164" spans="1:17" x14ac:dyDescent="0.3">
      <c r="A164" s="94"/>
      <c r="B164" s="93"/>
      <c r="C164" s="1" t="str">
        <f t="shared" si="38"/>
        <v>TESOURO DIRETO</v>
      </c>
      <c r="D164" s="1"/>
      <c r="E164" s="2" t="str">
        <f t="shared" si="39"/>
        <v>Sem Rent</v>
      </c>
      <c r="F164" s="2" t="str">
        <f t="shared" si="39"/>
        <v>Sem Rent</v>
      </c>
      <c r="G164" s="2" t="str">
        <f t="shared" si="39"/>
        <v>Sem Rent</v>
      </c>
      <c r="H164" s="2" t="str">
        <f t="shared" si="39"/>
        <v>Sem Rent</v>
      </c>
      <c r="I164" s="2" t="str">
        <f t="shared" si="39"/>
        <v>Sem Rent</v>
      </c>
      <c r="J164" s="2" t="str">
        <f t="shared" si="39"/>
        <v>Sem Rent</v>
      </c>
      <c r="K164" s="2" t="str">
        <f t="shared" si="39"/>
        <v>Sem Rent</v>
      </c>
      <c r="L164" s="2" t="str">
        <f t="shared" si="39"/>
        <v>Sem Rent</v>
      </c>
      <c r="M164" s="2" t="str">
        <f t="shared" si="39"/>
        <v>Sem Rent</v>
      </c>
      <c r="N164" s="2" t="str">
        <f t="shared" si="39"/>
        <v>Sem Rent</v>
      </c>
      <c r="O164" s="2" t="str">
        <f t="shared" si="39"/>
        <v>Sem Rent</v>
      </c>
      <c r="P164" s="2" t="str">
        <f t="shared" si="39"/>
        <v>Sem Rent</v>
      </c>
      <c r="Q164" s="59"/>
    </row>
    <row r="165" spans="1:17" x14ac:dyDescent="0.3">
      <c r="A165" s="94"/>
      <c r="B165" s="93"/>
      <c r="C165" s="1" t="str">
        <f t="shared" si="38"/>
        <v>FII</v>
      </c>
      <c r="D165" s="3"/>
      <c r="E165" s="2" t="str">
        <f t="shared" si="39"/>
        <v>Sem Rent</v>
      </c>
      <c r="F165" s="2" t="str">
        <f t="shared" si="39"/>
        <v>Sem Rent</v>
      </c>
      <c r="G165" s="2" t="str">
        <f t="shared" si="39"/>
        <v>Sem Rent</v>
      </c>
      <c r="H165" s="2" t="str">
        <f t="shared" si="39"/>
        <v>Sem Rent</v>
      </c>
      <c r="I165" s="2" t="str">
        <f t="shared" si="39"/>
        <v>Sem Rent</v>
      </c>
      <c r="J165" s="2" t="str">
        <f t="shared" si="39"/>
        <v>Sem Rent</v>
      </c>
      <c r="K165" s="2" t="str">
        <f t="shared" si="39"/>
        <v>Sem Rent</v>
      </c>
      <c r="L165" s="2" t="str">
        <f t="shared" si="39"/>
        <v>Sem Rent</v>
      </c>
      <c r="M165" s="2" t="str">
        <f t="shared" si="39"/>
        <v>Sem Rent</v>
      </c>
      <c r="N165" s="2" t="str">
        <f t="shared" si="39"/>
        <v>Sem Rent</v>
      </c>
      <c r="O165" s="2" t="str">
        <f t="shared" si="39"/>
        <v>Sem Rent</v>
      </c>
      <c r="P165" s="2" t="str">
        <f t="shared" si="39"/>
        <v>Sem Rent</v>
      </c>
      <c r="Q165" s="59"/>
    </row>
    <row r="166" spans="1:17" x14ac:dyDescent="0.3">
      <c r="A166" s="94"/>
      <c r="B166" s="93"/>
      <c r="C166" s="1" t="str">
        <f t="shared" si="38"/>
        <v>AÇÕES</v>
      </c>
      <c r="D166" s="1"/>
      <c r="E166" s="2" t="str">
        <f t="shared" si="39"/>
        <v>Sem Rent</v>
      </c>
      <c r="F166" s="2" t="str">
        <f t="shared" si="39"/>
        <v>Sem Rent</v>
      </c>
      <c r="G166" s="2" t="str">
        <f t="shared" si="39"/>
        <v>Sem Rent</v>
      </c>
      <c r="H166" s="2" t="str">
        <f t="shared" si="39"/>
        <v>Sem Rent</v>
      </c>
      <c r="I166" s="2" t="str">
        <f t="shared" si="39"/>
        <v>Sem Rent</v>
      </c>
      <c r="J166" s="2" t="str">
        <f t="shared" si="39"/>
        <v>Sem Rent</v>
      </c>
      <c r="K166" s="2" t="str">
        <f t="shared" si="39"/>
        <v>Sem Rent</v>
      </c>
      <c r="L166" s="2" t="str">
        <f t="shared" si="39"/>
        <v>Sem Rent</v>
      </c>
      <c r="M166" s="2" t="str">
        <f t="shared" si="39"/>
        <v>Sem Rent</v>
      </c>
      <c r="N166" s="2" t="str">
        <f t="shared" si="39"/>
        <v>Sem Rent</v>
      </c>
      <c r="O166" s="2" t="str">
        <f t="shared" si="39"/>
        <v>Sem Rent</v>
      </c>
      <c r="P166" s="2" t="str">
        <f t="shared" si="39"/>
        <v>Sem Rent</v>
      </c>
      <c r="Q166" s="59"/>
    </row>
    <row r="167" spans="1:17" x14ac:dyDescent="0.3">
      <c r="A167" s="94"/>
      <c r="B167" s="93"/>
      <c r="C167" s="1" t="str">
        <f t="shared" si="38"/>
        <v>FUNOS DE RENDA FIXA</v>
      </c>
      <c r="D167" s="1"/>
      <c r="E167" s="2" t="str">
        <f t="shared" si="39"/>
        <v>Sem Rent</v>
      </c>
      <c r="F167" s="2" t="str">
        <f t="shared" si="39"/>
        <v>Sem Rent</v>
      </c>
      <c r="G167" s="2" t="str">
        <f t="shared" si="39"/>
        <v>Sem Rent</v>
      </c>
      <c r="H167" s="2" t="str">
        <f t="shared" si="39"/>
        <v>Sem Rent</v>
      </c>
      <c r="I167" s="2" t="str">
        <f t="shared" si="39"/>
        <v>Sem Rent</v>
      </c>
      <c r="J167" s="2" t="str">
        <f t="shared" si="39"/>
        <v>Sem Rent</v>
      </c>
      <c r="K167" s="2" t="str">
        <f t="shared" si="39"/>
        <v>Sem Rent</v>
      </c>
      <c r="L167" s="2" t="str">
        <f t="shared" si="39"/>
        <v>Sem Rent</v>
      </c>
      <c r="M167" s="2" t="str">
        <f t="shared" si="39"/>
        <v>Sem Rent</v>
      </c>
      <c r="N167" s="2" t="str">
        <f t="shared" si="39"/>
        <v>Sem Rent</v>
      </c>
      <c r="O167" s="2" t="str">
        <f t="shared" si="39"/>
        <v>Sem Rent</v>
      </c>
      <c r="P167" s="2" t="str">
        <f t="shared" si="39"/>
        <v>Sem Rent</v>
      </c>
      <c r="Q167" s="59"/>
    </row>
    <row r="168" spans="1:17" x14ac:dyDescent="0.3">
      <c r="A168" s="94"/>
      <c r="B168" s="93"/>
      <c r="C168" s="1" t="str">
        <f t="shared" si="38"/>
        <v>OUTROS 1</v>
      </c>
      <c r="D168" s="1"/>
      <c r="E168" s="2" t="str">
        <f t="shared" si="39"/>
        <v>Sem Rent</v>
      </c>
      <c r="F168" s="2" t="str">
        <f t="shared" si="39"/>
        <v>Sem Rent</v>
      </c>
      <c r="G168" s="2" t="str">
        <f t="shared" si="39"/>
        <v>Sem Rent</v>
      </c>
      <c r="H168" s="2" t="str">
        <f t="shared" si="39"/>
        <v>Sem Rent</v>
      </c>
      <c r="I168" s="2" t="str">
        <f t="shared" si="39"/>
        <v>Sem Rent</v>
      </c>
      <c r="J168" s="2" t="str">
        <f t="shared" si="39"/>
        <v>Sem Rent</v>
      </c>
      <c r="K168" s="2" t="str">
        <f t="shared" si="39"/>
        <v>Sem Rent</v>
      </c>
      <c r="L168" s="2" t="str">
        <f t="shared" si="39"/>
        <v>Sem Rent</v>
      </c>
      <c r="M168" s="2" t="str">
        <f t="shared" si="39"/>
        <v>Sem Rent</v>
      </c>
      <c r="N168" s="2" t="str">
        <f t="shared" si="39"/>
        <v>Sem Rent</v>
      </c>
      <c r="O168" s="2" t="str">
        <f t="shared" si="39"/>
        <v>Sem Rent</v>
      </c>
      <c r="P168" s="2" t="str">
        <f t="shared" si="39"/>
        <v>Sem Rent</v>
      </c>
      <c r="Q168" s="59"/>
    </row>
    <row r="169" spans="1:17" x14ac:dyDescent="0.3">
      <c r="A169" s="94"/>
      <c r="B169" s="93"/>
      <c r="C169" s="1" t="str">
        <f t="shared" si="38"/>
        <v>OUTROS 2</v>
      </c>
      <c r="D169" s="1"/>
      <c r="E169" s="2" t="str">
        <f t="shared" si="39"/>
        <v>Sem Rent</v>
      </c>
      <c r="F169" s="2" t="str">
        <f t="shared" si="39"/>
        <v>Sem Rent</v>
      </c>
      <c r="G169" s="2" t="str">
        <f t="shared" si="39"/>
        <v>Sem Rent</v>
      </c>
      <c r="H169" s="2" t="str">
        <f t="shared" si="39"/>
        <v>Sem Rent</v>
      </c>
      <c r="I169" s="2" t="str">
        <f t="shared" si="39"/>
        <v>Sem Rent</v>
      </c>
      <c r="J169" s="2" t="str">
        <f t="shared" si="39"/>
        <v>Sem Rent</v>
      </c>
      <c r="K169" s="2" t="str">
        <f t="shared" si="39"/>
        <v>Sem Rent</v>
      </c>
      <c r="L169" s="2" t="str">
        <f t="shared" si="39"/>
        <v>Sem Rent</v>
      </c>
      <c r="M169" s="2" t="str">
        <f t="shared" si="39"/>
        <v>Sem Rent</v>
      </c>
      <c r="N169" s="2" t="str">
        <f t="shared" si="39"/>
        <v>Sem Rent</v>
      </c>
      <c r="O169" s="2" t="str">
        <f t="shared" si="39"/>
        <v>Sem Rent</v>
      </c>
      <c r="P169" s="2" t="str">
        <f t="shared" si="39"/>
        <v>Sem Rent</v>
      </c>
      <c r="Q169" s="59"/>
    </row>
    <row r="170" spans="1:17" x14ac:dyDescent="0.3">
      <c r="A170" s="94"/>
      <c r="B170" s="93"/>
      <c r="C170" s="1" t="str">
        <f t="shared" si="38"/>
        <v>OUTROS 3</v>
      </c>
      <c r="D170" s="1"/>
      <c r="E170" s="2" t="str">
        <f t="shared" si="39"/>
        <v>Sem Rent</v>
      </c>
      <c r="F170" s="2" t="str">
        <f t="shared" si="39"/>
        <v>Sem Rent</v>
      </c>
      <c r="G170" s="2" t="str">
        <f t="shared" si="39"/>
        <v>Sem Rent</v>
      </c>
      <c r="H170" s="2" t="str">
        <f t="shared" si="39"/>
        <v>Sem Rent</v>
      </c>
      <c r="I170" s="2" t="str">
        <f t="shared" si="39"/>
        <v>Sem Rent</v>
      </c>
      <c r="J170" s="2" t="str">
        <f t="shared" si="39"/>
        <v>Sem Rent</v>
      </c>
      <c r="K170" s="2" t="str">
        <f t="shared" si="39"/>
        <v>Sem Rent</v>
      </c>
      <c r="L170" s="2" t="str">
        <f t="shared" si="39"/>
        <v>Sem Rent</v>
      </c>
      <c r="M170" s="2" t="str">
        <f t="shared" si="39"/>
        <v>Sem Rent</v>
      </c>
      <c r="N170" s="2" t="str">
        <f t="shared" si="39"/>
        <v>Sem Rent</v>
      </c>
      <c r="O170" s="2" t="str">
        <f t="shared" si="39"/>
        <v>Sem Rent</v>
      </c>
      <c r="P170" s="2" t="str">
        <f t="shared" si="39"/>
        <v>Sem Rent</v>
      </c>
      <c r="Q170" s="59"/>
    </row>
    <row r="171" spans="1:17" x14ac:dyDescent="0.3">
      <c r="C171" s="1"/>
      <c r="Q171" s="59"/>
    </row>
    <row r="172" spans="1:17" ht="34.200000000000003" customHeight="1" x14ac:dyDescent="0.4">
      <c r="A172" s="53"/>
      <c r="B172" s="103" t="s">
        <v>143</v>
      </c>
      <c r="C172" s="104"/>
      <c r="D172" s="104"/>
      <c r="E172" s="104"/>
      <c r="F172" s="104"/>
      <c r="G172" s="104"/>
      <c r="H172" s="104"/>
      <c r="I172" s="104"/>
      <c r="J172" s="53"/>
      <c r="K172" s="53"/>
      <c r="L172" s="53"/>
      <c r="M172" s="53"/>
      <c r="N172" s="53"/>
      <c r="O172" s="53"/>
      <c r="P172" s="53"/>
      <c r="Q172" s="59"/>
    </row>
  </sheetData>
  <mergeCells count="16">
    <mergeCell ref="B162:B170"/>
    <mergeCell ref="A136:A170"/>
    <mergeCell ref="B23:B40"/>
    <mergeCell ref="A21:A123"/>
    <mergeCell ref="A125:B134"/>
    <mergeCell ref="B78:B84"/>
    <mergeCell ref="B42:B54"/>
    <mergeCell ref="B56:B66"/>
    <mergeCell ref="B68:B76"/>
    <mergeCell ref="B95:B102"/>
    <mergeCell ref="B116:B123"/>
    <mergeCell ref="A10:B15"/>
    <mergeCell ref="A5:B8"/>
    <mergeCell ref="B88:B93"/>
    <mergeCell ref="B106:B114"/>
    <mergeCell ref="E17:P17"/>
  </mergeCells>
  <conditionalFormatting sqref="E138:P138">
    <cfRule type="expression" dxfId="3" priority="1">
      <formula>E138&lt;E137</formula>
    </cfRule>
  </conditionalFormatting>
  <hyperlinks>
    <hyperlink ref="D1:P1" r:id="rId1" display="Controle Financeiro: https://www.fazendofortuna.net/" xr:uid="{66FBB0AB-0C4B-4635-8F96-60BFC39D4E82}"/>
    <hyperlink ref="B172" r:id="rId2" xr:uid="{AE41F0CF-3B92-467B-83A0-282A3F1CDDD7}"/>
    <hyperlink ref="B172:I172" r:id="rId3" display="Desenvolvida por: Hiran Williams -  https://www.fazendofortuna.net/" xr:uid="{2A15F6EE-5128-4D53-AF54-31C187B0DA49}"/>
  </hyperlinks>
  <pageMargins left="0.7" right="0.7" top="0.75" bottom="0.75" header="0.3" footer="0.3"/>
  <pageSetup paperSize="9" orientation="portrait" horizontalDpi="360" verticalDpi="36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1818-0D71-4759-9698-8E5C9FE8A097}">
  <dimension ref="A1:AG71"/>
  <sheetViews>
    <sheetView showGridLines="0" zoomScaleNormal="100" workbookViewId="0">
      <selection activeCell="E20" sqref="E20"/>
    </sheetView>
  </sheetViews>
  <sheetFormatPr defaultRowHeight="14.4" x14ac:dyDescent="0.3"/>
  <cols>
    <col min="1" max="1" width="18.44140625" bestFit="1" customWidth="1"/>
    <col min="2" max="2" width="7" bestFit="1" customWidth="1"/>
    <col min="3" max="3" width="9.33203125" bestFit="1" customWidth="1"/>
    <col min="4" max="4" width="6.88671875" bestFit="1" customWidth="1"/>
    <col min="5" max="5" width="7.44140625" customWidth="1"/>
    <col min="6" max="6" width="6.88671875" customWidth="1"/>
    <col min="7" max="7" width="7.44140625" customWidth="1"/>
    <col min="8" max="8" width="6.88671875" customWidth="1"/>
    <col min="9" max="9" width="6.88671875" bestFit="1" customWidth="1"/>
    <col min="10" max="10" width="9.44140625" bestFit="1" customWidth="1"/>
    <col min="11" max="11" width="8.33203125" customWidth="1"/>
    <col min="12" max="12" width="10.109375" bestFit="1" customWidth="1"/>
    <col min="13" max="13" width="9.88671875" bestFit="1" customWidth="1"/>
    <col min="14" max="14" width="9" bestFit="1" customWidth="1"/>
    <col min="15" max="15" width="12.88671875" bestFit="1" customWidth="1"/>
    <col min="16" max="16" width="9" bestFit="1" customWidth="1"/>
  </cols>
  <sheetData>
    <row r="1" spans="1:33" ht="60" customHeight="1" x14ac:dyDescent="0.3">
      <c r="A1" s="53"/>
      <c r="B1" s="53"/>
      <c r="C1" s="53"/>
      <c r="D1" s="53"/>
      <c r="E1" s="75" t="s">
        <v>135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4" spans="1:33" x14ac:dyDescent="0.3">
      <c r="A4" s="69" t="s">
        <v>124</v>
      </c>
      <c r="B4" s="70" t="s">
        <v>125</v>
      </c>
      <c r="C4" s="70" t="s">
        <v>126</v>
      </c>
      <c r="D4" s="70" t="s">
        <v>127</v>
      </c>
      <c r="E4" s="70" t="s">
        <v>119</v>
      </c>
      <c r="F4" s="70" t="s">
        <v>120</v>
      </c>
      <c r="G4" s="70" t="s">
        <v>121</v>
      </c>
      <c r="H4" s="70" t="s">
        <v>128</v>
      </c>
      <c r="I4" s="70" t="s">
        <v>129</v>
      </c>
      <c r="J4" s="71" t="s">
        <v>130</v>
      </c>
      <c r="K4" s="70" t="s">
        <v>131</v>
      </c>
      <c r="L4" s="70" t="s">
        <v>132</v>
      </c>
      <c r="M4" s="70" t="s">
        <v>133</v>
      </c>
      <c r="N4" s="73" t="s">
        <v>134</v>
      </c>
      <c r="O4" s="70" t="s">
        <v>118</v>
      </c>
    </row>
    <row r="5" spans="1:33" x14ac:dyDescent="0.3">
      <c r="A5" s="71" t="str">
        <f>Orçamento!C23</f>
        <v>MORADIA</v>
      </c>
      <c r="B5" s="72" t="str">
        <f>Orçamento!E24</f>
        <v xml:space="preserve"> - </v>
      </c>
      <c r="C5" s="72" t="str">
        <f>Orçamento!F24</f>
        <v xml:space="preserve"> - </v>
      </c>
      <c r="D5" s="72" t="str">
        <f>Orçamento!G24</f>
        <v xml:space="preserve"> - </v>
      </c>
      <c r="E5" s="72" t="str">
        <f>Orçamento!H24</f>
        <v xml:space="preserve"> - </v>
      </c>
      <c r="F5" s="72" t="str">
        <f>Orçamento!I24</f>
        <v xml:space="preserve"> - </v>
      </c>
      <c r="G5" s="72" t="str">
        <f>Orçamento!J24</f>
        <v xml:space="preserve"> - </v>
      </c>
      <c r="H5" s="72" t="str">
        <f>Orçamento!K24</f>
        <v xml:space="preserve"> - </v>
      </c>
      <c r="I5" s="72" t="str">
        <f>Orçamento!L24</f>
        <v xml:space="preserve"> - </v>
      </c>
      <c r="J5" s="72" t="str">
        <f>Orçamento!M24</f>
        <v xml:space="preserve"> - </v>
      </c>
      <c r="K5" s="72" t="str">
        <f>Orçamento!N24</f>
        <v xml:space="preserve"> - </v>
      </c>
      <c r="L5" s="72" t="str">
        <f>Orçamento!O24</f>
        <v xml:space="preserve"> - </v>
      </c>
      <c r="M5" s="72" t="str">
        <f>Orçamento!P24</f>
        <v xml:space="preserve"> - </v>
      </c>
      <c r="N5" s="74" t="e">
        <f>SUM(Orçamento!E23:P23)/SUM(Orçamento!$E$4:$P$4)</f>
        <v>#DIV/0!</v>
      </c>
      <c r="O5" s="84">
        <f>SUM(Orçamento!$E$23:'Orçamento'!$P$23)</f>
        <v>0</v>
      </c>
    </row>
    <row r="6" spans="1:33" x14ac:dyDescent="0.3">
      <c r="A6" s="71" t="str">
        <f>Orçamento!C42</f>
        <v>TRANSPORTE</v>
      </c>
      <c r="B6" s="72" t="str">
        <f>Orçamento!E43</f>
        <v xml:space="preserve"> - </v>
      </c>
      <c r="C6" s="72" t="str">
        <f>Orçamento!F43</f>
        <v xml:space="preserve"> - </v>
      </c>
      <c r="D6" s="72" t="str">
        <f>Orçamento!G43</f>
        <v xml:space="preserve"> - </v>
      </c>
      <c r="E6" s="72" t="str">
        <f>Orçamento!H43</f>
        <v xml:space="preserve"> - </v>
      </c>
      <c r="F6" s="72" t="str">
        <f>Orçamento!I43</f>
        <v xml:space="preserve"> - </v>
      </c>
      <c r="G6" s="72" t="str">
        <f>Orçamento!J43</f>
        <v xml:space="preserve"> - </v>
      </c>
      <c r="H6" s="72" t="str">
        <f>Orçamento!K43</f>
        <v xml:space="preserve"> - </v>
      </c>
      <c r="I6" s="72" t="str">
        <f>Orçamento!L43</f>
        <v xml:space="preserve"> - </v>
      </c>
      <c r="J6" s="72" t="str">
        <f>Orçamento!M43</f>
        <v xml:space="preserve"> - </v>
      </c>
      <c r="K6" s="72" t="str">
        <f>Orçamento!N43</f>
        <v xml:space="preserve"> - </v>
      </c>
      <c r="L6" s="72" t="str">
        <f>Orçamento!O43</f>
        <v xml:space="preserve"> - </v>
      </c>
      <c r="M6" s="72" t="str">
        <f>Orçamento!P43</f>
        <v xml:space="preserve"> - </v>
      </c>
      <c r="N6" s="74" t="e">
        <f>SUM(Orçamento!E42:P42)/SUM(Orçamento!$E$4:$P$4)</f>
        <v>#DIV/0!</v>
      </c>
      <c r="O6" s="84">
        <f>SUM(Orçamento!$E$42:'Orçamento'!$P$42)</f>
        <v>0</v>
      </c>
    </row>
    <row r="7" spans="1:33" x14ac:dyDescent="0.3">
      <c r="A7" s="71" t="str">
        <f>Orçamento!C56</f>
        <v>LAZER</v>
      </c>
      <c r="B7" s="72" t="str">
        <f>Orçamento!E57</f>
        <v xml:space="preserve"> - </v>
      </c>
      <c r="C7" s="72" t="str">
        <f>Orçamento!F57</f>
        <v xml:space="preserve"> - </v>
      </c>
      <c r="D7" s="72" t="str">
        <f>Orçamento!G57</f>
        <v xml:space="preserve"> - </v>
      </c>
      <c r="E7" s="72" t="str">
        <f>Orçamento!H57</f>
        <v xml:space="preserve"> - </v>
      </c>
      <c r="F7" s="72" t="str">
        <f>Orçamento!I57</f>
        <v xml:space="preserve"> - </v>
      </c>
      <c r="G7" s="72" t="str">
        <f>Orçamento!J57</f>
        <v xml:space="preserve"> - </v>
      </c>
      <c r="H7" s="72" t="str">
        <f>Orçamento!K57</f>
        <v xml:space="preserve"> - </v>
      </c>
      <c r="I7" s="72" t="str">
        <f>Orçamento!L57</f>
        <v xml:space="preserve"> - </v>
      </c>
      <c r="J7" s="72" t="str">
        <f>Orçamento!M57</f>
        <v xml:space="preserve"> - </v>
      </c>
      <c r="K7" s="72" t="str">
        <f>Orçamento!N57</f>
        <v xml:space="preserve"> - </v>
      </c>
      <c r="L7" s="72" t="str">
        <f>Orçamento!O57</f>
        <v xml:space="preserve"> - </v>
      </c>
      <c r="M7" s="72" t="str">
        <f>Orçamento!P57</f>
        <v xml:space="preserve"> - </v>
      </c>
      <c r="N7" s="74" t="e">
        <f>SUM(Orçamento!E56:P56)/SUM(Orçamento!$E$4:$P$4)</f>
        <v>#DIV/0!</v>
      </c>
      <c r="O7" s="84">
        <f>SUM(Orçamento!$E$56:'Orçamento'!$P$56)</f>
        <v>0</v>
      </c>
    </row>
    <row r="8" spans="1:33" x14ac:dyDescent="0.3">
      <c r="A8" s="71" t="str">
        <f>Orçamento!C68</f>
        <v>DESPESAS PESSOAIS</v>
      </c>
      <c r="B8" s="72" t="str">
        <f>Orçamento!E69</f>
        <v xml:space="preserve"> - </v>
      </c>
      <c r="C8" s="72" t="str">
        <f>Orçamento!F69</f>
        <v xml:space="preserve"> - </v>
      </c>
      <c r="D8" s="72" t="str">
        <f>Orçamento!G69</f>
        <v xml:space="preserve"> - </v>
      </c>
      <c r="E8" s="72" t="str">
        <f>Orçamento!H69</f>
        <v xml:space="preserve"> - </v>
      </c>
      <c r="F8" s="72" t="str">
        <f>Orçamento!I69</f>
        <v xml:space="preserve"> - </v>
      </c>
      <c r="G8" s="72" t="str">
        <f>Orçamento!J69</f>
        <v xml:space="preserve"> - </v>
      </c>
      <c r="H8" s="72" t="str">
        <f>Orçamento!K69</f>
        <v xml:space="preserve"> - </v>
      </c>
      <c r="I8" s="72" t="str">
        <f>Orçamento!L69</f>
        <v xml:space="preserve"> - </v>
      </c>
      <c r="J8" s="72" t="str">
        <f>Orçamento!M69</f>
        <v xml:space="preserve"> - </v>
      </c>
      <c r="K8" s="72" t="str">
        <f>Orçamento!N69</f>
        <v xml:space="preserve"> - </v>
      </c>
      <c r="L8" s="72" t="str">
        <f>Orçamento!O69</f>
        <v xml:space="preserve"> - </v>
      </c>
      <c r="M8" s="72" t="str">
        <f>Orçamento!P69</f>
        <v xml:space="preserve"> - </v>
      </c>
      <c r="N8" s="74" t="e">
        <f>SUM(Orçamento!E68:P68)/SUM(Orçamento!$E$4:$P$4)</f>
        <v>#DIV/0!</v>
      </c>
      <c r="O8" s="84">
        <f>SUM(Orçamento!$E$68:'Orçamento'!$P$68)</f>
        <v>0</v>
      </c>
    </row>
    <row r="9" spans="1:33" x14ac:dyDescent="0.3">
      <c r="A9" s="71" t="str">
        <f>Orçamento!C78</f>
        <v>SAÚDE</v>
      </c>
      <c r="B9" s="72" t="str">
        <f>Orçamento!E79</f>
        <v xml:space="preserve"> - </v>
      </c>
      <c r="C9" s="72" t="str">
        <f>Orçamento!F79</f>
        <v xml:space="preserve"> - </v>
      </c>
      <c r="D9" s="72" t="str">
        <f>Orçamento!G79</f>
        <v xml:space="preserve"> - </v>
      </c>
      <c r="E9" s="72" t="str">
        <f>Orçamento!H79</f>
        <v xml:space="preserve"> - </v>
      </c>
      <c r="F9" s="72" t="str">
        <f>Orçamento!I79</f>
        <v xml:space="preserve"> - </v>
      </c>
      <c r="G9" s="72" t="str">
        <f>Orçamento!J79</f>
        <v xml:space="preserve"> - </v>
      </c>
      <c r="H9" s="72" t="str">
        <f>Orçamento!K79</f>
        <v xml:space="preserve"> - </v>
      </c>
      <c r="I9" s="72" t="str">
        <f>Orçamento!L79</f>
        <v xml:space="preserve"> - </v>
      </c>
      <c r="J9" s="72" t="str">
        <f>Orçamento!M79</f>
        <v xml:space="preserve"> - </v>
      </c>
      <c r="K9" s="72" t="str">
        <f>Orçamento!N79</f>
        <v xml:space="preserve"> - </v>
      </c>
      <c r="L9" s="72" t="str">
        <f>Orçamento!O79</f>
        <v xml:space="preserve"> - </v>
      </c>
      <c r="M9" s="72" t="str">
        <f>Orçamento!P79</f>
        <v xml:space="preserve"> - </v>
      </c>
      <c r="N9" s="74" t="e">
        <f>SUM(Orçamento!E78:P78)/SUM(Orçamento!$E$4:$P$4)</f>
        <v>#DIV/0!</v>
      </c>
      <c r="O9" s="84">
        <f>SUM(Orçamento!$E$78:'Orçamento'!$P$78)</f>
        <v>0</v>
      </c>
    </row>
    <row r="10" spans="1:33" x14ac:dyDescent="0.3">
      <c r="A10" s="71" t="str">
        <f>Orçamento!C86</f>
        <v>ALIMENTAÇÃO</v>
      </c>
      <c r="B10" s="72" t="str">
        <f>Orçamento!E87</f>
        <v xml:space="preserve"> - </v>
      </c>
      <c r="C10" s="72" t="str">
        <f>Orçamento!F87</f>
        <v xml:space="preserve"> - </v>
      </c>
      <c r="D10" s="72" t="str">
        <f>Orçamento!G87</f>
        <v xml:space="preserve"> - </v>
      </c>
      <c r="E10" s="72" t="str">
        <f>Orçamento!H87</f>
        <v xml:space="preserve"> - </v>
      </c>
      <c r="F10" s="72" t="str">
        <f>Orçamento!I87</f>
        <v xml:space="preserve"> - </v>
      </c>
      <c r="G10" s="72" t="str">
        <f>Orçamento!J87</f>
        <v xml:space="preserve"> - </v>
      </c>
      <c r="H10" s="72" t="str">
        <f>Orçamento!K87</f>
        <v xml:space="preserve"> - </v>
      </c>
      <c r="I10" s="72" t="str">
        <f>Orçamento!L87</f>
        <v xml:space="preserve"> - </v>
      </c>
      <c r="J10" s="72" t="str">
        <f>Orçamento!M87</f>
        <v xml:space="preserve"> - </v>
      </c>
      <c r="K10" s="72" t="str">
        <f>Orçamento!N87</f>
        <v xml:space="preserve"> - </v>
      </c>
      <c r="L10" s="72" t="str">
        <f>Orçamento!O87</f>
        <v xml:space="preserve"> - </v>
      </c>
      <c r="M10" s="72" t="str">
        <f>Orçamento!P87</f>
        <v xml:space="preserve"> - </v>
      </c>
      <c r="N10" s="74" t="e">
        <f>SUM(Orçamento!E86:P86)/SUM(Orçamento!$E$4:$P$4)</f>
        <v>#DIV/0!</v>
      </c>
      <c r="O10" s="84">
        <f>SUM(Orçamento!$E$86:'Orçamento'!$P$86)</f>
        <v>0</v>
      </c>
    </row>
    <row r="11" spans="1:33" x14ac:dyDescent="0.3">
      <c r="A11" s="71" t="str">
        <f>Orçamento!C95</f>
        <v>EDUCAÇÃO</v>
      </c>
      <c r="B11" s="72" t="str">
        <f>Orçamento!E96</f>
        <v xml:space="preserve"> - </v>
      </c>
      <c r="C11" s="72" t="str">
        <f>Orçamento!F96</f>
        <v xml:space="preserve"> - </v>
      </c>
      <c r="D11" s="72" t="str">
        <f>Orçamento!G96</f>
        <v xml:space="preserve"> - </v>
      </c>
      <c r="E11" s="72" t="str">
        <f>Orçamento!H96</f>
        <v xml:space="preserve"> - </v>
      </c>
      <c r="F11" s="72" t="str">
        <f>Orçamento!I96</f>
        <v xml:space="preserve"> - </v>
      </c>
      <c r="G11" s="72" t="str">
        <f>Orçamento!J96</f>
        <v xml:space="preserve"> - </v>
      </c>
      <c r="H11" s="72" t="str">
        <f>Orçamento!K96</f>
        <v xml:space="preserve"> - </v>
      </c>
      <c r="I11" s="72" t="str">
        <f>Orçamento!L96</f>
        <v xml:space="preserve"> - </v>
      </c>
      <c r="J11" s="72" t="str">
        <f>Orçamento!M96</f>
        <v xml:space="preserve"> - </v>
      </c>
      <c r="K11" s="72" t="str">
        <f>Orçamento!N96</f>
        <v xml:space="preserve"> - </v>
      </c>
      <c r="L11" s="72" t="str">
        <f>Orçamento!O96</f>
        <v xml:space="preserve"> - </v>
      </c>
      <c r="M11" s="72" t="str">
        <f>Orçamento!P96</f>
        <v xml:space="preserve"> - </v>
      </c>
      <c r="N11" s="74" t="e">
        <f>SUM(Orçamento!E95:P95)/SUM(Orçamento!$E$4:$P$4)</f>
        <v>#DIV/0!</v>
      </c>
      <c r="O11" s="84">
        <f>SUM(Orçamento!$E$95:'Orçamento'!$P$95)</f>
        <v>0</v>
      </c>
    </row>
    <row r="12" spans="1:33" x14ac:dyDescent="0.3">
      <c r="A12" s="71" t="str">
        <f>Orçamento!C104</f>
        <v>FILHOS</v>
      </c>
      <c r="B12" s="72" t="str">
        <f>Orçamento!E105</f>
        <v xml:space="preserve"> - </v>
      </c>
      <c r="C12" s="72" t="str">
        <f>Orçamento!F105</f>
        <v xml:space="preserve"> - </v>
      </c>
      <c r="D12" s="72" t="str">
        <f>Orçamento!G105</f>
        <v xml:space="preserve"> - </v>
      </c>
      <c r="E12" s="72" t="str">
        <f>Orçamento!H105</f>
        <v xml:space="preserve"> - </v>
      </c>
      <c r="F12" s="72" t="str">
        <f>Orçamento!I105</f>
        <v xml:space="preserve"> - </v>
      </c>
      <c r="G12" s="72" t="str">
        <f>Orçamento!J105</f>
        <v xml:space="preserve"> - </v>
      </c>
      <c r="H12" s="72" t="str">
        <f>Orçamento!K105</f>
        <v xml:space="preserve"> - </v>
      </c>
      <c r="I12" s="72" t="str">
        <f>Orçamento!L105</f>
        <v xml:space="preserve"> - </v>
      </c>
      <c r="J12" s="72" t="str">
        <f>Orçamento!M105</f>
        <v xml:space="preserve"> - </v>
      </c>
      <c r="K12" s="72" t="str">
        <f>Orçamento!N105</f>
        <v xml:space="preserve"> - </v>
      </c>
      <c r="L12" s="72" t="str">
        <f>Orçamento!O105</f>
        <v xml:space="preserve"> - </v>
      </c>
      <c r="M12" s="72" t="str">
        <f>Orçamento!P105</f>
        <v xml:space="preserve"> - </v>
      </c>
      <c r="N12" s="74" t="e">
        <f>SUM(Orçamento!E104:P104)/SUM(Orçamento!$E$4:$P$4)</f>
        <v>#DIV/0!</v>
      </c>
      <c r="O12" s="84">
        <f>SUM(Orçamento!$E$104:'Orçamento'!$P$104)</f>
        <v>0</v>
      </c>
    </row>
    <row r="13" spans="1:33" x14ac:dyDescent="0.3">
      <c r="A13" s="71" t="str">
        <f>Orçamento!C116</f>
        <v>OUTROS</v>
      </c>
      <c r="B13" s="72" t="str">
        <f>Orçamento!E117</f>
        <v xml:space="preserve"> - </v>
      </c>
      <c r="C13" s="72" t="str">
        <f>Orçamento!F117</f>
        <v xml:space="preserve"> - </v>
      </c>
      <c r="D13" s="72" t="str">
        <f>Orçamento!G117</f>
        <v xml:space="preserve"> - </v>
      </c>
      <c r="E13" s="72" t="str">
        <f>Orçamento!H117</f>
        <v xml:space="preserve"> - </v>
      </c>
      <c r="F13" s="72" t="str">
        <f>Orçamento!I117</f>
        <v xml:space="preserve"> - </v>
      </c>
      <c r="G13" s="72" t="str">
        <f>Orçamento!J117</f>
        <v xml:space="preserve"> - </v>
      </c>
      <c r="H13" s="72" t="str">
        <f>Orçamento!K117</f>
        <v xml:space="preserve"> - </v>
      </c>
      <c r="I13" s="72" t="str">
        <f>Orçamento!L117</f>
        <v xml:space="preserve"> - </v>
      </c>
      <c r="J13" s="72" t="str">
        <f>Orçamento!M117</f>
        <v xml:space="preserve"> - </v>
      </c>
      <c r="K13" s="72" t="str">
        <f>Orçamento!N117</f>
        <v xml:space="preserve"> - </v>
      </c>
      <c r="L13" s="72" t="str">
        <f>Orçamento!O117</f>
        <v xml:space="preserve"> - </v>
      </c>
      <c r="M13" s="72" t="str">
        <f>Orçamento!P117</f>
        <v xml:space="preserve"> - </v>
      </c>
      <c r="N13" s="74" t="e">
        <f>SUM(Orçamento!E116:P116)/SUM(Orçamento!$E$4:$P$4)</f>
        <v>#DIV/0!</v>
      </c>
      <c r="O13" s="84">
        <f>SUM(Orçamento!$E$116:'Orçamento'!$P$116)</f>
        <v>0</v>
      </c>
    </row>
    <row r="14" spans="1:33" x14ac:dyDescent="0.3">
      <c r="A14" s="71" t="str">
        <f>Orçamento!A125</f>
        <v>VARIÁVEL</v>
      </c>
      <c r="B14" s="72" t="str">
        <f>Orçamento!E126</f>
        <v xml:space="preserve"> - </v>
      </c>
      <c r="C14" s="72" t="str">
        <f>Orçamento!F126</f>
        <v xml:space="preserve"> - </v>
      </c>
      <c r="D14" s="72" t="str">
        <f>Orçamento!G126</f>
        <v xml:space="preserve"> - </v>
      </c>
      <c r="E14" s="72" t="str">
        <f>Orçamento!H126</f>
        <v xml:space="preserve"> - </v>
      </c>
      <c r="F14" s="72" t="str">
        <f>Orçamento!I126</f>
        <v xml:space="preserve"> - </v>
      </c>
      <c r="G14" s="72" t="str">
        <f>Orçamento!J126</f>
        <v xml:space="preserve"> - </v>
      </c>
      <c r="H14" s="72" t="str">
        <f>Orçamento!K126</f>
        <v xml:space="preserve"> - </v>
      </c>
      <c r="I14" s="72" t="str">
        <f>Orçamento!L126</f>
        <v xml:space="preserve"> - </v>
      </c>
      <c r="J14" s="72" t="str">
        <f>Orçamento!M126</f>
        <v xml:space="preserve"> - </v>
      </c>
      <c r="K14" s="72" t="str">
        <f>Orçamento!N126</f>
        <v xml:space="preserve"> - </v>
      </c>
      <c r="L14" s="72" t="str">
        <f>Orçamento!O126</f>
        <v xml:space="preserve"> - </v>
      </c>
      <c r="M14" s="72" t="str">
        <f>Orçamento!P126</f>
        <v xml:space="preserve"> - </v>
      </c>
      <c r="N14" s="74" t="e">
        <f>SUM(Orçamento!E125:P125)/SUM(Orçamento!$E$4:$P$4)</f>
        <v>#DIV/0!</v>
      </c>
      <c r="O14" s="84">
        <f>SUM(Orçamento!$E$125:'Orçamento'!$P$125)</f>
        <v>0</v>
      </c>
    </row>
    <row r="15" spans="1:33" x14ac:dyDescent="0.3">
      <c r="A15" s="71" t="s">
        <v>14</v>
      </c>
      <c r="B15" s="72" t="str">
        <f>Orçamento!E138</f>
        <v xml:space="preserve"> - </v>
      </c>
      <c r="C15" s="72" t="str">
        <f>Orçamento!F138</f>
        <v xml:space="preserve"> - </v>
      </c>
      <c r="D15" s="72" t="str">
        <f>Orçamento!G138</f>
        <v xml:space="preserve"> - </v>
      </c>
      <c r="E15" s="72" t="str">
        <f>Orçamento!H138</f>
        <v xml:space="preserve"> - </v>
      </c>
      <c r="F15" s="72" t="str">
        <f>Orçamento!I138</f>
        <v xml:space="preserve"> - </v>
      </c>
      <c r="G15" s="72" t="str">
        <f>Orçamento!J138</f>
        <v xml:space="preserve"> - </v>
      </c>
      <c r="H15" s="72" t="str">
        <f>Orçamento!K138</f>
        <v xml:space="preserve"> - </v>
      </c>
      <c r="I15" s="72" t="str">
        <f>Orçamento!L138</f>
        <v xml:space="preserve"> - </v>
      </c>
      <c r="J15" s="72" t="str">
        <f>Orçamento!M138</f>
        <v xml:space="preserve"> - </v>
      </c>
      <c r="K15" s="72" t="str">
        <f>Orçamento!N138</f>
        <v xml:space="preserve"> - </v>
      </c>
      <c r="L15" s="72" t="str">
        <f>Orçamento!O138</f>
        <v xml:space="preserve"> - </v>
      </c>
      <c r="M15" s="72" t="str">
        <f>Orçamento!P138</f>
        <v xml:space="preserve"> - </v>
      </c>
      <c r="N15" s="72" t="e">
        <f>SUM(Orçamento!E136:P136)/SUM(Orçamento!$E$4:$P$4)</f>
        <v>#DIV/0!</v>
      </c>
      <c r="O15" s="85">
        <f>SUM(Orçamento!$E$136:'Orçamento'!$P$136)</f>
        <v>0</v>
      </c>
    </row>
    <row r="16" spans="1:33" x14ac:dyDescent="0.3">
      <c r="N16" s="87"/>
    </row>
    <row r="71" spans="1:33" ht="30" customHeight="1" x14ac:dyDescent="0.3">
      <c r="A71" s="78" t="s">
        <v>137</v>
      </c>
      <c r="B71" s="76"/>
      <c r="C71" s="76"/>
      <c r="D71" s="77" t="s">
        <v>136</v>
      </c>
      <c r="E71" s="76"/>
      <c r="F71" s="76"/>
      <c r="G71" s="76"/>
      <c r="H71" s="76"/>
      <c r="I71" s="76"/>
      <c r="J71" s="76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</row>
  </sheetData>
  <conditionalFormatting sqref="O15 B15:N15">
    <cfRule type="cellIs" dxfId="2" priority="7" operator="between">
      <formula>0.2</formula>
      <formula>1</formula>
    </cfRule>
    <cfRule type="cellIs" dxfId="1" priority="8" operator="between">
      <formula>0</formula>
      <formula>0.199999</formula>
    </cfRule>
    <cfRule type="cellIs" dxfId="0" priority="9" operator="lessThan">
      <formula>0</formula>
    </cfRule>
  </conditionalFormatting>
  <hyperlinks>
    <hyperlink ref="A71:J71" r:id="rId1" display="Desenvolvido por HIRAN WILLIAMS:" xr:uid="{53115F6E-FD89-486A-A43E-CE8DF5B923D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Orçamento</vt:lpstr>
      <vt:lpstr>Análise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Hiran Williams</dc:creator>
  <cp:lastModifiedBy>Hiran Williams</cp:lastModifiedBy>
  <dcterms:created xsi:type="dcterms:W3CDTF">2019-02-23T16:20:01Z</dcterms:created>
  <dcterms:modified xsi:type="dcterms:W3CDTF">2019-02-25T19:39:04Z</dcterms:modified>
</cp:coreProperties>
</file>